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FINANCIJSKI PLAN ZA 2025., obrazloženje\"/>
    </mc:Choice>
  </mc:AlternateContent>
  <bookViews>
    <workbookView xWindow="0" yWindow="0" windowWidth="28800" windowHeight="10530"/>
  </bookViews>
  <sheets>
    <sheet name="SAŽETAK eur" sheetId="1" r:id="rId1"/>
    <sheet name=" Račun prihoda i rashoda - EKON" sheetId="13" r:id="rId2"/>
    <sheet name=" Račun prihoda i rashoda IZVORI" sheetId="12" r:id="rId3"/>
    <sheet name="Rashodi prema funkcijskoj EUR" sheetId="11" r:id="rId4"/>
    <sheet name="Račun financiranja prema ekonom" sheetId="2" r:id="rId5"/>
    <sheet name="Račun financiranja po izvorima" sheetId="9" r:id="rId6"/>
    <sheet name="POSEBNI DIO EUR" sheetId="10" r:id="rId7"/>
  </sheets>
  <definedNames>
    <definedName name="_xlnm.Print_Area" localSheetId="1">' Račun prihoda i rashoda - EKON'!$A$1:$H$81</definedName>
    <definedName name="_xlnm.Print_Area" localSheetId="2">' Račun prihoda i rashoda IZVORI'!$A$1:$I$145</definedName>
    <definedName name="_xlnm.Print_Area" localSheetId="6">'POSEBNI DIO EUR'!$A$1:$I$199</definedName>
    <definedName name="_xlnm.Print_Area" localSheetId="5">'Račun financiranja po izvorima'!$A$1:$I$14</definedName>
    <definedName name="_xlnm.Print_Area" localSheetId="4">'Račun financiranja prema ekonom'!$A$1:$H$14</definedName>
    <definedName name="_xlnm.Print_Area" localSheetId="3">'Rashodi prema funkcijskoj EUR'!$A$1:$F$14</definedName>
    <definedName name="_xlnm.Print_Area" localSheetId="0">'SAŽETAK eur'!$A$1:$J$43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1" l="1"/>
  <c r="F10" i="11"/>
  <c r="F50" i="10"/>
  <c r="E50" i="10"/>
  <c r="I59" i="10"/>
  <c r="I58" i="10" s="1"/>
  <c r="H59" i="10"/>
  <c r="H58" i="10" s="1"/>
  <c r="G59" i="10"/>
  <c r="G58" i="10" s="1"/>
  <c r="F59" i="10"/>
  <c r="F58" i="10" s="1"/>
  <c r="E59" i="10"/>
  <c r="E58" i="10" s="1"/>
  <c r="H12" i="1" l="1"/>
  <c r="I64" i="10" l="1"/>
  <c r="I63" i="10" s="1"/>
  <c r="H64" i="10"/>
  <c r="H63" i="10" s="1"/>
  <c r="G64" i="10"/>
  <c r="G63" i="10" s="1"/>
  <c r="F64" i="10"/>
  <c r="E64" i="10"/>
  <c r="E63" i="10" s="1"/>
  <c r="F63" i="10"/>
  <c r="E133" i="10"/>
  <c r="F133" i="10"/>
  <c r="E136" i="10"/>
  <c r="E154" i="10"/>
  <c r="E188" i="10"/>
  <c r="F188" i="10"/>
  <c r="E141" i="10"/>
  <c r="F141" i="10"/>
  <c r="G142" i="10"/>
  <c r="G141" i="10"/>
  <c r="E145" i="10"/>
  <c r="F145" i="10"/>
  <c r="F146" i="10"/>
  <c r="D34" i="13"/>
  <c r="D75" i="13"/>
  <c r="F30" i="1"/>
  <c r="G131" i="12"/>
  <c r="H131" i="12"/>
  <c r="I131" i="12"/>
  <c r="H47" i="12"/>
  <c r="I47" i="12"/>
  <c r="G47" i="12"/>
  <c r="H10" i="12"/>
  <c r="I10" i="12"/>
  <c r="G10" i="12"/>
  <c r="G189" i="10"/>
  <c r="G196" i="10"/>
  <c r="I146" i="10"/>
  <c r="I145" i="10" s="1"/>
  <c r="H146" i="10"/>
  <c r="H145" i="10" s="1"/>
  <c r="G146" i="10"/>
  <c r="G145" i="10" s="1"/>
  <c r="E146" i="10"/>
  <c r="I142" i="10"/>
  <c r="I141" i="10" s="1"/>
  <c r="H142" i="10"/>
  <c r="H141" i="10" s="1"/>
  <c r="F142" i="10"/>
  <c r="E142" i="10"/>
  <c r="F139" i="10"/>
  <c r="I200" i="10" l="1"/>
  <c r="H200" i="10"/>
  <c r="G200" i="10"/>
  <c r="G188" i="10" s="1"/>
  <c r="F200" i="10"/>
  <c r="E200" i="10"/>
  <c r="E11" i="13" l="1"/>
  <c r="F11" i="13"/>
  <c r="G11" i="13"/>
  <c r="H11" i="13"/>
  <c r="E75" i="13" l="1"/>
  <c r="E34" i="13"/>
  <c r="F34" i="13"/>
  <c r="G34" i="13"/>
  <c r="H34" i="13"/>
  <c r="G75" i="13"/>
  <c r="H75" i="13"/>
  <c r="F75" i="13"/>
  <c r="E25" i="13"/>
  <c r="F25" i="13"/>
  <c r="G25" i="13"/>
  <c r="H25" i="13"/>
  <c r="D25" i="13"/>
  <c r="D11" i="13"/>
  <c r="E9" i="2"/>
  <c r="E8" i="2" s="1"/>
  <c r="F9" i="2"/>
  <c r="F8" i="2" s="1"/>
  <c r="G9" i="2"/>
  <c r="G8" i="2" s="1"/>
  <c r="H9" i="2"/>
  <c r="H8" i="2" s="1"/>
  <c r="D9" i="2"/>
  <c r="D8" i="2" s="1"/>
  <c r="E13" i="2"/>
  <c r="E12" i="2" s="1"/>
  <c r="F13" i="2"/>
  <c r="F12" i="2" s="1"/>
  <c r="G13" i="2"/>
  <c r="G12" i="2" s="1"/>
  <c r="H13" i="2"/>
  <c r="H12" i="2" s="1"/>
  <c r="D13" i="2"/>
  <c r="D12" i="2" s="1"/>
  <c r="D33" i="13" l="1"/>
  <c r="E33" i="13"/>
  <c r="H33" i="13"/>
  <c r="G33" i="13"/>
  <c r="F33" i="13"/>
  <c r="G10" i="13"/>
  <c r="E10" i="13"/>
  <c r="H10" i="13"/>
  <c r="F10" i="13"/>
  <c r="D10" i="13"/>
  <c r="F41" i="1"/>
  <c r="G38" i="1" s="1"/>
  <c r="G41" i="1" s="1"/>
  <c r="H38" i="1" s="1"/>
  <c r="H41" i="1" s="1"/>
  <c r="I38" i="1" s="1"/>
  <c r="I41" i="1" s="1"/>
  <c r="J38" i="1" s="1"/>
  <c r="J41" i="1" s="1"/>
  <c r="E47" i="12" l="1"/>
  <c r="F10" i="12"/>
  <c r="E10" i="12"/>
  <c r="F38" i="12"/>
  <c r="G38" i="12"/>
  <c r="H38" i="12"/>
  <c r="I38" i="12"/>
  <c r="E38" i="12"/>
  <c r="E16" i="10"/>
  <c r="E15" i="10" s="1"/>
  <c r="G16" i="10"/>
  <c r="G15" i="10" s="1"/>
  <c r="H16" i="10"/>
  <c r="H15" i="10" s="1"/>
  <c r="I16" i="10"/>
  <c r="I15" i="10" s="1"/>
  <c r="F16" i="10"/>
  <c r="F15" i="10" s="1"/>
  <c r="F47" i="12" l="1"/>
  <c r="I184" i="10" l="1"/>
  <c r="I183" i="10" s="1"/>
  <c r="H184" i="10"/>
  <c r="H183" i="10" s="1"/>
  <c r="G184" i="10"/>
  <c r="G183" i="10" s="1"/>
  <c r="F184" i="10"/>
  <c r="F183" i="10" s="1"/>
  <c r="E184" i="10"/>
  <c r="E183" i="10" s="1"/>
  <c r="G30" i="1" l="1"/>
  <c r="H30" i="1"/>
  <c r="I30" i="1"/>
  <c r="J30" i="1"/>
  <c r="E131" i="12" l="1"/>
  <c r="F131" i="12"/>
  <c r="I131" i="10" l="1"/>
  <c r="I130" i="10" s="1"/>
  <c r="H131" i="10"/>
  <c r="H130" i="10" s="1"/>
  <c r="G131" i="10"/>
  <c r="G130" i="10" s="1"/>
  <c r="F131" i="10"/>
  <c r="F130" i="10" s="1"/>
  <c r="E131" i="10"/>
  <c r="E130" i="10" s="1"/>
  <c r="E137" i="10"/>
  <c r="F137" i="10"/>
  <c r="G137" i="10"/>
  <c r="H137" i="10"/>
  <c r="I137" i="10"/>
  <c r="E122" i="10" l="1"/>
  <c r="E121" i="10" s="1"/>
  <c r="E118" i="10" s="1"/>
  <c r="F122" i="10"/>
  <c r="F121" i="10" s="1"/>
  <c r="F118" i="10" s="1"/>
  <c r="G122" i="10"/>
  <c r="G121" i="10" s="1"/>
  <c r="G118" i="10" s="1"/>
  <c r="I122" i="10"/>
  <c r="I121" i="10" s="1"/>
  <c r="I118" i="10" s="1"/>
  <c r="H122" i="10"/>
  <c r="H121" i="10" s="1"/>
  <c r="H118" i="10" s="1"/>
  <c r="H10" i="10"/>
  <c r="I10" i="10"/>
  <c r="I196" i="10"/>
  <c r="I189" i="10"/>
  <c r="I188" i="10" s="1"/>
  <c r="I179" i="10"/>
  <c r="I178" i="10" s="1"/>
  <c r="I174" i="10"/>
  <c r="I173" i="10" s="1"/>
  <c r="I170" i="10"/>
  <c r="I169" i="10" s="1"/>
  <c r="I165" i="10"/>
  <c r="I155" i="10"/>
  <c r="I150" i="10"/>
  <c r="I149" i="10" s="1"/>
  <c r="I139" i="10"/>
  <c r="I136" i="10" s="1"/>
  <c r="I116" i="10"/>
  <c r="I115" i="10" s="1"/>
  <c r="I110" i="10"/>
  <c r="I106" i="10"/>
  <c r="I100" i="10"/>
  <c r="I96" i="10"/>
  <c r="I89" i="10"/>
  <c r="I85" i="10"/>
  <c r="I79" i="10"/>
  <c r="I75" i="10"/>
  <c r="I69" i="10"/>
  <c r="I68" i="10" s="1"/>
  <c r="I54" i="10"/>
  <c r="I53" i="10" s="1"/>
  <c r="I46" i="10"/>
  <c r="I45" i="10" s="1"/>
  <c r="I41" i="10"/>
  <c r="I21" i="10"/>
  <c r="I9" i="10"/>
  <c r="I6" i="10" s="1"/>
  <c r="I74" i="10" l="1"/>
  <c r="I84" i="10"/>
  <c r="I20" i="10"/>
  <c r="I12" i="10" s="1"/>
  <c r="I95" i="10"/>
  <c r="I105" i="10"/>
  <c r="I50" i="10" s="1"/>
  <c r="I154" i="10"/>
  <c r="I133" i="10" l="1"/>
  <c r="D10" i="11"/>
  <c r="C10" i="11"/>
  <c r="B10" i="11"/>
  <c r="E12" i="9"/>
  <c r="E11" i="9" s="1"/>
  <c r="F12" i="9"/>
  <c r="F11" i="9" s="1"/>
  <c r="G12" i="9"/>
  <c r="G11" i="9" s="1"/>
  <c r="H12" i="9"/>
  <c r="H11" i="9" s="1"/>
  <c r="I12" i="9"/>
  <c r="I11" i="9" s="1"/>
  <c r="E9" i="9"/>
  <c r="E8" i="9" s="1"/>
  <c r="F9" i="9"/>
  <c r="F8" i="9" s="1"/>
  <c r="G9" i="9"/>
  <c r="G8" i="9" s="1"/>
  <c r="H9" i="9"/>
  <c r="H8" i="9" s="1"/>
  <c r="I9" i="9"/>
  <c r="I8" i="9" s="1"/>
  <c r="H179" i="10"/>
  <c r="H178" i="10" s="1"/>
  <c r="G179" i="10"/>
  <c r="G178" i="10" s="1"/>
  <c r="F179" i="10"/>
  <c r="F178" i="10" s="1"/>
  <c r="E179" i="10"/>
  <c r="E178" i="10" s="1"/>
  <c r="H196" i="10"/>
  <c r="F196" i="10"/>
  <c r="E196" i="10"/>
  <c r="H189" i="10"/>
  <c r="H188" i="10" s="1"/>
  <c r="F189" i="10"/>
  <c r="E189" i="10"/>
  <c r="H174" i="10"/>
  <c r="H173" i="10" s="1"/>
  <c r="G174" i="10"/>
  <c r="G173" i="10" s="1"/>
  <c r="F174" i="10"/>
  <c r="F173" i="10" s="1"/>
  <c r="E174" i="10"/>
  <c r="E173" i="10" s="1"/>
  <c r="H170" i="10"/>
  <c r="H169" i="10" s="1"/>
  <c r="G170" i="10"/>
  <c r="G169" i="10" s="1"/>
  <c r="F170" i="10"/>
  <c r="F169" i="10" s="1"/>
  <c r="E170" i="10"/>
  <c r="E169" i="10" s="1"/>
  <c r="H165" i="10"/>
  <c r="G165" i="10"/>
  <c r="F165" i="10"/>
  <c r="E165" i="10"/>
  <c r="H155" i="10"/>
  <c r="G155" i="10"/>
  <c r="F155" i="10"/>
  <c r="E155" i="10"/>
  <c r="H150" i="10"/>
  <c r="H149" i="10" s="1"/>
  <c r="G150" i="10"/>
  <c r="G149" i="10" s="1"/>
  <c r="F150" i="10"/>
  <c r="F149" i="10" s="1"/>
  <c r="E150" i="10"/>
  <c r="E149" i="10" s="1"/>
  <c r="H139" i="10"/>
  <c r="H136" i="10" s="1"/>
  <c r="G139" i="10"/>
  <c r="G136" i="10" s="1"/>
  <c r="F136" i="10"/>
  <c r="E139" i="10"/>
  <c r="H116" i="10"/>
  <c r="H115" i="10" s="1"/>
  <c r="G116" i="10"/>
  <c r="G115" i="10" s="1"/>
  <c r="F116" i="10"/>
  <c r="F115" i="10" s="1"/>
  <c r="E116" i="10"/>
  <c r="E115" i="10" s="1"/>
  <c r="H110" i="10"/>
  <c r="G110" i="10"/>
  <c r="F110" i="10"/>
  <c r="E110" i="10"/>
  <c r="H106" i="10"/>
  <c r="G106" i="10"/>
  <c r="F106" i="10"/>
  <c r="E106" i="10"/>
  <c r="H100" i="10"/>
  <c r="G100" i="10"/>
  <c r="F100" i="10"/>
  <c r="E100" i="10"/>
  <c r="H96" i="10"/>
  <c r="G96" i="10"/>
  <c r="F96" i="10"/>
  <c r="E96" i="10"/>
  <c r="H89" i="10"/>
  <c r="G89" i="10"/>
  <c r="F89" i="10"/>
  <c r="E89" i="10"/>
  <c r="H85" i="10"/>
  <c r="G85" i="10"/>
  <c r="F85" i="10"/>
  <c r="E85" i="10"/>
  <c r="H79" i="10"/>
  <c r="G79" i="10"/>
  <c r="F79" i="10"/>
  <c r="E79" i="10"/>
  <c r="H75" i="10"/>
  <c r="G75" i="10"/>
  <c r="F75" i="10"/>
  <c r="E75" i="10"/>
  <c r="H69" i="10"/>
  <c r="H68" i="10" s="1"/>
  <c r="G69" i="10"/>
  <c r="G68" i="10" s="1"/>
  <c r="F69" i="10"/>
  <c r="F68" i="10" s="1"/>
  <c r="E69" i="10"/>
  <c r="E68" i="10" s="1"/>
  <c r="H54" i="10"/>
  <c r="H53" i="10" s="1"/>
  <c r="G54" i="10"/>
  <c r="G53" i="10" s="1"/>
  <c r="F54" i="10"/>
  <c r="F53" i="10" s="1"/>
  <c r="E54" i="10"/>
  <c r="E53" i="10" s="1"/>
  <c r="H46" i="10"/>
  <c r="H45" i="10" s="1"/>
  <c r="G46" i="10"/>
  <c r="G45" i="10" s="1"/>
  <c r="F46" i="10"/>
  <c r="F45" i="10" s="1"/>
  <c r="E46" i="10"/>
  <c r="E45" i="10" s="1"/>
  <c r="H41" i="10"/>
  <c r="G41" i="10"/>
  <c r="F41" i="10"/>
  <c r="E41" i="10"/>
  <c r="H21" i="10"/>
  <c r="G21" i="10"/>
  <c r="F21" i="10"/>
  <c r="E21" i="10"/>
  <c r="G10" i="10"/>
  <c r="F10" i="10"/>
  <c r="E10" i="10"/>
  <c r="H9" i="10"/>
  <c r="H6" i="10" s="1"/>
  <c r="G9" i="10"/>
  <c r="G6" i="10" s="1"/>
  <c r="F9" i="10"/>
  <c r="F6" i="10" s="1"/>
  <c r="E9" i="10"/>
  <c r="E6" i="10" s="1"/>
  <c r="G154" i="10" l="1"/>
  <c r="H84" i="10"/>
  <c r="H20" i="10"/>
  <c r="H12" i="10" s="1"/>
  <c r="E74" i="10"/>
  <c r="E20" i="10"/>
  <c r="E12" i="10" s="1"/>
  <c r="E84" i="10"/>
  <c r="H154" i="10"/>
  <c r="F84" i="10"/>
  <c r="F20" i="10"/>
  <c r="F12" i="10" s="1"/>
  <c r="H74" i="10"/>
  <c r="G74" i="10"/>
  <c r="E105" i="10"/>
  <c r="F105" i="10"/>
  <c r="H105" i="10"/>
  <c r="H50" i="10" s="1"/>
  <c r="G20" i="10"/>
  <c r="G12" i="10" s="1"/>
  <c r="F74" i="10"/>
  <c r="F154" i="10"/>
  <c r="E95" i="10"/>
  <c r="F95" i="10"/>
  <c r="H95" i="10"/>
  <c r="G84" i="10"/>
  <c r="G95" i="10"/>
  <c r="G50" i="10" s="1"/>
  <c r="G105" i="10"/>
  <c r="G133" i="10" l="1"/>
  <c r="H133" i="10"/>
  <c r="J12" i="1"/>
  <c r="J9" i="1"/>
  <c r="I12" i="1"/>
  <c r="I9" i="1"/>
  <c r="H9" i="1"/>
  <c r="H15" i="1" s="1"/>
  <c r="G12" i="1"/>
  <c r="G9" i="1"/>
  <c r="F12" i="1"/>
  <c r="F9" i="1"/>
  <c r="J15" i="1" l="1"/>
  <c r="I15" i="1"/>
  <c r="G15" i="1"/>
  <c r="F15" i="1"/>
  <c r="F33" i="1" s="1"/>
  <c r="G33" i="1" l="1"/>
  <c r="J33" i="1"/>
  <c r="H33" i="1"/>
  <c r="I33" i="1"/>
</calcChain>
</file>

<file path=xl/sharedStrings.xml><?xml version="1.0" encoding="utf-8"?>
<sst xmlns="http://schemas.openxmlformats.org/spreadsheetml/2006/main" count="607" uniqueCount="230">
  <si>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</si>
  <si>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</si>
  <si>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</si>
  <si>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</si>
  <si>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</si>
  <si>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</si>
  <si>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</si>
  <si>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</si>
  <si>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</si>
  <si>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</si>
  <si>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</si>
  <si>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</si>
  <si>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</si>
  <si>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</si>
  <si>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</si>
  <si>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</si>
  <si>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</si>
  <si>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</si>
  <si>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</si>
  <si>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</si>
  <si>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</si>
  <si>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</si>
  <si>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</si>
  <si>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</si>
  <si>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</si>
  <si>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</si>
  <si>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</si>
  <si>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</si>
  <si>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</si>
  <si>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</si>
  <si>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</si>
  <si>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</si>
  <si>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</si>
  <si>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</si>
  <si>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</si>
  <si>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</si>
  <si>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</si>
  <si>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</si>
  <si>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</si>
  <si>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</si>
  <si>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Izvor financiranja 5.Đ.</t>
  </si>
  <si>
    <t>PROGRAM 1001</t>
  </si>
  <si>
    <t>PROGRAM P52</t>
  </si>
  <si>
    <t>Projekti i programi EU</t>
  </si>
  <si>
    <t>NOVA ŠKOLSKA SHEMA VOĆA I POVRĆA TE MLIJEKA I MLIJEČNIH PROIZVODA</t>
  </si>
  <si>
    <t>Tekući projekt T100011</t>
  </si>
  <si>
    <t>MINISTARSTVO POLJOPRIVREDE</t>
  </si>
  <si>
    <t>MINIMALNI STANDARD U OSNOVNOM ŠKOLSTVU</t>
  </si>
  <si>
    <t>Aktivnost A100001</t>
  </si>
  <si>
    <t>Izvor financiranja 4.1.</t>
  </si>
  <si>
    <t>ŽUPANIJA - decentralizirana sredstva</t>
  </si>
  <si>
    <t>Službena putovanja</t>
  </si>
  <si>
    <t>Stručno usavršavanje zaposlenika</t>
  </si>
  <si>
    <t>Ostale naknade troškova zaposlenima</t>
  </si>
  <si>
    <t>Uredski materijal i ostali materijalni rashodi</t>
  </si>
  <si>
    <t xml:space="preserve">Naknade građanima i kućanstvima </t>
  </si>
  <si>
    <t>Naknade građanima i kućanstvima u naravi</t>
  </si>
  <si>
    <t>Usluge promidžbe i informiranja</t>
  </si>
  <si>
    <t>Komunalne usluge</t>
  </si>
  <si>
    <t>Zakupnine i najamnine</t>
  </si>
  <si>
    <t>Zdravstvene i veerinarske usluge</t>
  </si>
  <si>
    <t>Intelektualne i osobne usluge</t>
  </si>
  <si>
    <t>Računalne usluge</t>
  </si>
  <si>
    <t>Ostale usluge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</si>
  <si>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</si>
  <si>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</si>
  <si>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</si>
  <si>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</si>
  <si>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</si>
  <si>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Financijski rashodi</t>
  </si>
  <si>
    <t>Aktivnost A100002</t>
  </si>
  <si>
    <t>TEKUĆE INVESTICIJSKO ODRŽAVANJE</t>
  </si>
  <si>
    <t>Materijal i dijelovi za tekuće i investicijsko održavanje</t>
  </si>
  <si>
    <t>Usluge tekućeg i investicijskog održavanja</t>
  </si>
  <si>
    <t>Energija</t>
  </si>
  <si>
    <t>Sitni inventar</t>
  </si>
  <si>
    <t>Službena, radna i zaštitna odjeća i obuća</t>
  </si>
  <si>
    <t>Usluge telefona, pošte i prijevoza</t>
  </si>
  <si>
    <t>POJAČANI STANDARD U ŠKOLSTVU</t>
  </si>
  <si>
    <t>Tekući projekt T100002</t>
  </si>
  <si>
    <t>ŽUPANIJSKA STRUČNA VIJEĆA</t>
  </si>
  <si>
    <t>Izvor financiranja 1.1.</t>
  </si>
  <si>
    <t>ŽUPANIJA - opći prihodi i primici</t>
  </si>
  <si>
    <t>Tekući projekt T100003</t>
  </si>
  <si>
    <t>NATJECANJA</t>
  </si>
  <si>
    <t>Naknade za rad predstavničkih i izvršnih tijela, povjerenstava i slično</t>
  </si>
  <si>
    <t>Plaće za redovan rad</t>
  </si>
  <si>
    <t>Ostali rashodi za zaposlene</t>
  </si>
  <si>
    <t>Doprinosi za obvezno zdravstveno osiguranje</t>
  </si>
  <si>
    <t>PROGRAM 1002</t>
  </si>
  <si>
    <t>KAPITALNO ULAGANJE</t>
  </si>
  <si>
    <t>Tekući projekt T100001</t>
  </si>
  <si>
    <t>OPREMA ŠKOLA</t>
  </si>
  <si>
    <t>Uredska oprema i namještaj</t>
  </si>
  <si>
    <t>Naknade za prijevoz, rad na terenu i odvojeni život</t>
  </si>
  <si>
    <t>PRSTEN POTPORE V</t>
  </si>
  <si>
    <t>PRSTEN POTPORE VI</t>
  </si>
  <si>
    <t>E-TEHNIČAR</t>
  </si>
  <si>
    <t>PROGRAMI OŠ IZVAN ŽUPANIJSKOG PRORAČUNA</t>
  </si>
  <si>
    <t>Izvor financiranja 3.3.</t>
  </si>
  <si>
    <t>Zatezne kamate</t>
  </si>
  <si>
    <t>Školska kuhinja</t>
  </si>
  <si>
    <t>Izvor financiranja 4.L.</t>
  </si>
  <si>
    <t>Prihodi za posebne namjene</t>
  </si>
  <si>
    <t>Materijal i sirovine</t>
  </si>
  <si>
    <t>Izvor financiranja 5.K.</t>
  </si>
  <si>
    <t>Pomoći</t>
  </si>
  <si>
    <t>09 Obrazovanje</t>
  </si>
  <si>
    <t>0912 Osnovno obrazovanje</t>
  </si>
  <si>
    <t>0960 Dodatne usluge u obrazovanju</t>
  </si>
  <si>
    <t>0980 Usluge obrazovanja koje nisu drugdje svrstane</t>
  </si>
  <si>
    <t>5K</t>
  </si>
  <si>
    <t>POMOĆI</t>
  </si>
  <si>
    <t>Plaće za prekovremeni rad</t>
  </si>
  <si>
    <t>Plaće za posebne uvjete rada</t>
  </si>
  <si>
    <t>Doprinosi za zdravstveno osig.</t>
  </si>
  <si>
    <t>Tekuće pomoći</t>
  </si>
  <si>
    <t>Kapitalne pomoći</t>
  </si>
  <si>
    <t>Prihodi po posebnim propisima</t>
  </si>
  <si>
    <t>4L</t>
  </si>
  <si>
    <t>Ostali nespomenuti prihodi</t>
  </si>
  <si>
    <t>Prihodi od prodaje proizvoda i robe te pruženih usluga</t>
  </si>
  <si>
    <t>Prihodi od imovine</t>
  </si>
  <si>
    <t>Prihodi od financijske imovine</t>
  </si>
  <si>
    <t>Prihodi od pruženih usluga</t>
  </si>
  <si>
    <t>Prihodi iz proračuna</t>
  </si>
  <si>
    <t>Stambeni objekti</t>
  </si>
  <si>
    <t>Decentralizirana sredstva</t>
  </si>
  <si>
    <t>eur</t>
  </si>
  <si>
    <t>Knjige</t>
  </si>
  <si>
    <t>Naknade građanima i kućanstvima</t>
  </si>
  <si>
    <t>Izvor financiranja 7.3.</t>
  </si>
  <si>
    <t>Pihodi od prodaje ili zamjene nefinancijske imovine</t>
  </si>
  <si>
    <t>ADMINISTRATIVNO, TEHNIČKO I STRUČNO OSOBLJE</t>
  </si>
  <si>
    <t>Tekući projekt T100054</t>
  </si>
  <si>
    <t>Tekući projekt T100055</t>
  </si>
  <si>
    <t>Tekući projekt T100041</t>
  </si>
  <si>
    <t>Tekući projekt T100020</t>
  </si>
  <si>
    <t>Nabava udžbenika za učenike</t>
  </si>
  <si>
    <t xml:space="preserve"> Pomoći</t>
  </si>
  <si>
    <t>Uredski materijal i ostali mat. rash.</t>
  </si>
  <si>
    <t>Naknade za prijevoz</t>
  </si>
  <si>
    <t>Ostali nespomenuti rashodi</t>
  </si>
  <si>
    <t>Službena radna i zaštitna odjeća</t>
  </si>
  <si>
    <t>Zdravstvene i veterinarske usluge</t>
  </si>
  <si>
    <t>Materijal i dijelovi za tekuće inv..</t>
  </si>
  <si>
    <t>Usluge tekućeg i inv. održavanja</t>
  </si>
  <si>
    <t>Rashodi za nabavu proizvedene dug. Im.</t>
  </si>
  <si>
    <t>Prihodi od prodaje ili zamjene nef. Im.</t>
  </si>
  <si>
    <t>Naknade za rad predstavničkih tijela</t>
  </si>
  <si>
    <t>5Đ</t>
  </si>
  <si>
    <t>Prihodi iz nadležnog proračuna - rashodi poslovanja</t>
  </si>
  <si>
    <t>Poslovni objekti</t>
  </si>
  <si>
    <t>Projekcija 
za 2026.</t>
  </si>
  <si>
    <t>PRSTEN POTPORE VII</t>
  </si>
  <si>
    <t>Oprema za održavanje i zaštitu</t>
  </si>
  <si>
    <t>Uređaji, strojevi i oprema za ostale namjene</t>
  </si>
  <si>
    <t>Tekući projekt T100015</t>
  </si>
  <si>
    <t>NABAVA PRIBORA ZA ŠKOLSKU KUHINJU</t>
  </si>
  <si>
    <t>Tekući projekt T100058</t>
  </si>
  <si>
    <t>Troškovi sudskih postupaka</t>
  </si>
  <si>
    <t>Doprinosi za obvezno osiguranje u slučaju nezaposlenosti</t>
  </si>
  <si>
    <t>Tekući projekt T100027</t>
  </si>
  <si>
    <t>Opskrba besplatnim zalihama menstrualnih higijenskih potrepština</t>
  </si>
  <si>
    <t>Tekuće donacije u naravi</t>
  </si>
  <si>
    <t>Prihodi od prodaje ili zamjene nefinancijske imovine</t>
  </si>
  <si>
    <t>Tekuće donacije</t>
  </si>
  <si>
    <t>Tekuće donacije unaravi</t>
  </si>
  <si>
    <t>Uređaji strojevi i oprema za ostale namjene</t>
  </si>
  <si>
    <t>Usluge telefona pošte i prijevoza</t>
  </si>
  <si>
    <t>Doprinosi za zdr. osig. u slučaju nezaposlenosti</t>
  </si>
  <si>
    <t>FINANCIJSKI PLAN PRORAČUNSKOG KORISNIKA JEDINICE LOKALNE I PODRUČNE (REGIONALNE) SAMOUPRAVE 
ZA 2024. I PROJEKCIJA ZA 2025. I 2026. GODINU</t>
  </si>
  <si>
    <t>D) VIŠEGODIŠNJI PLAN URAVNOTEŽENJA</t>
  </si>
  <si>
    <t>Projekcija proračuna
za 2026.</t>
  </si>
  <si>
    <t>PRIJENOS VIŠKA / MANJKA IZ PRETHODNE(IH) GODINE</t>
  </si>
  <si>
    <t>VIŠAK / MANJAK TEKUĆE GODINE</t>
  </si>
  <si>
    <t>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</si>
  <si>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</si>
  <si>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</si>
  <si>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</si>
  <si>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</si>
  <si>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</si>
  <si>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</si>
  <si>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</si>
  <si>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C) PRENESENI VIŠAK ILI PRENESENI MANJAK</t>
  </si>
  <si>
    <t>B. RAČUN FINANCIRANJA PO IZVORIMA</t>
  </si>
  <si>
    <t>B. RAČUN FINANCIRANJA PREMA EKONOMSKOJ KLASIFIKACIJI</t>
  </si>
  <si>
    <t>PRIMICI UKUPNO</t>
  </si>
  <si>
    <t>IZDACI UKUPNO</t>
  </si>
  <si>
    <t>PRIHODI POSLOVANJA PREMA IZVORIMA FINANCIRANJA</t>
  </si>
  <si>
    <t>A. RAČUN PRIHODA I RASHODA</t>
  </si>
  <si>
    <t>RASHODI POSLOVANJA PREMA IZVORIMA FINANCIRANJA</t>
  </si>
  <si>
    <t>PRIHODI POSLOVANJA PREMA EKONOMSKOJ KLASIFIKACIJI</t>
  </si>
  <si>
    <t>Prihodi iz nadležnog proračuna i od HZZO-a temeljem ugovornih obveza</t>
  </si>
  <si>
    <t>RASHODI POSLOVANJA PREMA EKONOMSKOJ KLASIFIKACIJI</t>
  </si>
  <si>
    <t>Rashodi za nabavu neproizvedene dugotrajne imovine</t>
  </si>
  <si>
    <t>Prihodi od upravnih i administrativnih pristojbi, prisojbi po posebnim propisima i naknada</t>
  </si>
  <si>
    <t>Kamate na oročena sredstva</t>
  </si>
  <si>
    <t>Tekuće pomoći iz državnog proračuna proračunskim korisnicima proračuna JLP®S</t>
  </si>
  <si>
    <t>Kapitalne pomoći proračunskim korisnicima iz proračuna koji im nije nadležan</t>
  </si>
  <si>
    <t>Ostali prihodi</t>
  </si>
  <si>
    <t>Prihodi iz nadležnog proračuna za  financiranje rashoda poslovanja</t>
  </si>
  <si>
    <t xml:space="preserve">Stambeni objekti </t>
  </si>
  <si>
    <t>Uređaji, strojevi i oprema</t>
  </si>
  <si>
    <t>Doprinosi za zdravstveno osiguranje</t>
  </si>
  <si>
    <t xml:space="preserve">Članarine </t>
  </si>
  <si>
    <t>Ostale naknade troškova zaposlenicima</t>
  </si>
  <si>
    <t>Materijal i dijelovi za tekuće investicijsko održavanje</t>
  </si>
  <si>
    <t>Usluge tekućeg investicijskog održavanja</t>
  </si>
  <si>
    <t>Naknade za rad predstavničkih i izvršnih tijela</t>
  </si>
  <si>
    <t>Prihodi iz nadležnog proračuna - nefinancijska</t>
  </si>
  <si>
    <t>Izvršenje 2023.</t>
  </si>
  <si>
    <t>Plan 2024.</t>
  </si>
  <si>
    <t>Proračun za 2025.</t>
  </si>
  <si>
    <t>Projekcija 
za 2027.</t>
  </si>
  <si>
    <t>FINANCIJSKI PLAN PRORAČUNSKOG KORISNIKA JEDINICE LOKALNE I PODRUČNE (REGIONALNE) SAMOUPRAVE 
ZA 2025. I PROJEKCIJA ZA 2026. I 2027. GODINU</t>
  </si>
  <si>
    <t>Proračun
za 2025.</t>
  </si>
  <si>
    <t>Projekcija za 2026.</t>
  </si>
  <si>
    <t>Projekcija za 2027.</t>
  </si>
  <si>
    <t>Izvršenje 2023.*</t>
  </si>
  <si>
    <t>Tekući projekt T100040</t>
  </si>
  <si>
    <t>STRUČNO USAVRŠAVANJE DJELATNIKA U ŠKOLSTVU</t>
  </si>
  <si>
    <t>Tekući projekt T100059</t>
  </si>
  <si>
    <t>PRSTEN POTPORE VIII</t>
  </si>
  <si>
    <t>Prihodi iz nadležnog proračuna za financiranje izdataka za nabavu nefinancijske imovine</t>
  </si>
  <si>
    <t>Proračun 
za 2025.</t>
  </si>
  <si>
    <t>Plan za 2024.</t>
  </si>
  <si>
    <t>Tekući projekt T100006</t>
  </si>
  <si>
    <t>OSTALE IZVANŠKOLSKE AKTIVNOSTI</t>
  </si>
  <si>
    <t>Projekcija proračuna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</si>
</sst>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22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>
      <alignment horizontal="right"/>
    </xf>
    <xf numFmtId="0" fontId="19" fillId="5" borderId="3" xfId="1" applyFont="1" applyFill="1" applyBorder="1" applyAlignment="1">
      <alignment vertical="center" wrapText="1" readingOrder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" fillId="0" borderId="0" xfId="0" applyFont="1"/>
    <xf numFmtId="4" fontId="3" fillId="4" borderId="4" xfId="0" applyNumberFormat="1" applyFont="1" applyFill="1" applyBorder="1" applyAlignment="1">
      <alignment horizontal="right"/>
    </xf>
    <xf numFmtId="0" fontId="1" fillId="0" borderId="0" xfId="0" applyFont="1" applyFill="1"/>
    <xf numFmtId="0" fontId="0" fillId="4" borderId="0" xfId="0" applyFill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0" fillId="0" borderId="0" xfId="0" applyFill="1"/>
    <xf numFmtId="0" fontId="6" fillId="6" borderId="4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" fontId="3" fillId="6" borderId="4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3" fillId="7" borderId="4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 shrinkToFit="1"/>
    </xf>
    <xf numFmtId="4" fontId="21" fillId="0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9" fillId="2" borderId="4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22" fillId="2" borderId="3" xfId="0" applyNumberFormat="1" applyFont="1" applyFill="1" applyBorder="1" applyAlignment="1" applyProtection="1">
      <alignment vertical="center" wrapText="1" shrinkToFit="1"/>
    </xf>
    <xf numFmtId="4" fontId="6" fillId="0" borderId="6" xfId="0" quotePrefix="1" applyNumberFormat="1" applyFont="1" applyFill="1" applyBorder="1" applyAlignment="1">
      <alignment horizontal="right"/>
    </xf>
    <xf numFmtId="4" fontId="6" fillId="0" borderId="5" xfId="0" quotePrefix="1" applyNumberFormat="1" applyFont="1" applyFill="1" applyBorder="1" applyAlignment="1">
      <alignment horizontal="right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/>
    <xf numFmtId="0" fontId="0" fillId="0" borderId="0" xfId="0" applyFill="1" applyBorder="1"/>
    <xf numFmtId="4" fontId="6" fillId="4" borderId="3" xfId="0" applyNumberFormat="1" applyFont="1" applyFill="1" applyBorder="1" applyAlignment="1">
      <alignment horizontal="right"/>
    </xf>
    <xf numFmtId="0" fontId="6" fillId="4" borderId="1" xfId="0" applyNumberFormat="1" applyFont="1" applyFill="1" applyBorder="1" applyAlignment="1" applyProtection="1">
      <alignment vertical="center"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21" fillId="0" borderId="0" xfId="0" applyNumberFormat="1" applyFont="1" applyFill="1" applyBorder="1" applyAlignment="1">
      <alignment horizontal="right"/>
    </xf>
    <xf numFmtId="4" fontId="0" fillId="0" borderId="0" xfId="0" applyNumberFormat="1" applyFill="1"/>
    <xf numFmtId="4" fontId="3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" fontId="3" fillId="0" borderId="7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0" fontId="0" fillId="0" borderId="7" xfId="0" applyFill="1" applyBorder="1"/>
    <xf numFmtId="0" fontId="11" fillId="4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4" fontId="6" fillId="0" borderId="4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quotePrefix="1" applyFont="1" applyFill="1" applyBorder="1" applyAlignment="1">
      <alignment horizontal="right" vertical="center"/>
    </xf>
    <xf numFmtId="0" fontId="0" fillId="0" borderId="3" xfId="0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9" fillId="2" borderId="8" xfId="0" applyNumberFormat="1" applyFont="1" applyFill="1" applyBorder="1" applyAlignment="1" applyProtection="1">
      <alignment horizontal="right" vertical="center" wrapText="1"/>
    </xf>
    <xf numFmtId="4" fontId="3" fillId="2" borderId="9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5" fillId="2" borderId="0" xfId="0" applyFont="1" applyFill="1"/>
    <xf numFmtId="4" fontId="10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4" borderId="1" xfId="0" quotePrefix="1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3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3" fillId="6" borderId="1" xfId="0" applyNumberFormat="1" applyFont="1" applyFill="1" applyBorder="1" applyAlignment="1" applyProtection="1">
      <alignment horizontal="left" vertical="center" wrapText="1" indent="1"/>
    </xf>
    <xf numFmtId="0" fontId="3" fillId="6" borderId="2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2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M3" sqref="M3"/>
    </sheetView>
  </sheetViews>
  <sheetFormatPr defaultRowHeight="15" x14ac:dyDescent="0.25"/>
  <cols>
    <col min="5" max="5" width="25.28515625" customWidth="1"/>
    <col min="6" max="6" width="18.140625" customWidth="1"/>
    <col min="7" max="7" width="16" customWidth="1"/>
    <col min="8" max="8" width="12.85546875" customWidth="1"/>
    <col min="9" max="9" width="13.28515625" customWidth="1"/>
    <col min="10" max="10" width="15.5703125" customWidth="1"/>
    <col min="13" max="13" width="20.7109375" customWidth="1"/>
  </cols>
  <sheetData>
    <row r="1" spans="1:10" ht="52.5" customHeight="1" x14ac:dyDescent="0.25">
      <c r="A1" s="168" t="s">
        <v>215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customHeight="1" x14ac:dyDescent="0.25">
      <c r="A3" s="168" t="s">
        <v>25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8" x14ac:dyDescent="0.25">
      <c r="A4" s="4"/>
      <c r="B4" s="4"/>
      <c r="C4" s="4"/>
      <c r="D4" s="4"/>
      <c r="E4" s="4"/>
      <c r="F4" s="4"/>
      <c r="G4" s="5"/>
      <c r="H4" s="48"/>
      <c r="I4" s="48"/>
      <c r="J4" s="48"/>
    </row>
    <row r="5" spans="1:10" ht="18" customHeight="1" x14ac:dyDescent="0.25">
      <c r="A5" s="168" t="s">
        <v>33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8" x14ac:dyDescent="0.25">
      <c r="A6" s="1"/>
      <c r="B6" s="2"/>
      <c r="C6" s="2"/>
      <c r="D6" s="2"/>
      <c r="E6" s="6"/>
      <c r="F6" s="7"/>
      <c r="G6" s="7"/>
    </row>
    <row r="7" spans="1:10" ht="38.25" customHeight="1" x14ac:dyDescent="0.25">
      <c r="A7" s="29"/>
      <c r="B7" s="30"/>
      <c r="C7" s="30"/>
      <c r="D7" s="31"/>
      <c r="E7" s="32"/>
      <c r="F7" s="72" t="s">
        <v>211</v>
      </c>
      <c r="G7" s="131" t="s">
        <v>212</v>
      </c>
      <c r="H7" s="106" t="s">
        <v>213</v>
      </c>
      <c r="I7" s="132" t="s">
        <v>153</v>
      </c>
      <c r="J7" s="72" t="s">
        <v>214</v>
      </c>
    </row>
    <row r="8" spans="1:10" ht="18.75" customHeight="1" x14ac:dyDescent="0.25">
      <c r="A8" s="29"/>
      <c r="B8" s="30"/>
      <c r="C8" s="30"/>
      <c r="D8" s="31"/>
      <c r="E8" s="32"/>
      <c r="F8" s="72" t="s">
        <v>128</v>
      </c>
      <c r="G8" s="72" t="s">
        <v>128</v>
      </c>
      <c r="H8" s="72" t="s">
        <v>128</v>
      </c>
      <c r="I8" s="72" t="s">
        <v>128</v>
      </c>
      <c r="J8" s="72" t="s">
        <v>128</v>
      </c>
    </row>
    <row r="9" spans="1:10" x14ac:dyDescent="0.25">
      <c r="A9" s="171" t="s">
        <v>0</v>
      </c>
      <c r="B9" s="172"/>
      <c r="C9" s="172"/>
      <c r="D9" s="172"/>
      <c r="E9" s="173"/>
      <c r="F9" s="43">
        <f>SUM(F10:F11)</f>
        <v>1801778.61</v>
      </c>
      <c r="G9" s="43">
        <f t="shared" ref="G9:J9" si="0">SUM(G10:G11)</f>
        <v>2304365</v>
      </c>
      <c r="H9" s="43">
        <f t="shared" si="0"/>
        <v>2608677</v>
      </c>
      <c r="I9" s="43">
        <f t="shared" si="0"/>
        <v>2608677</v>
      </c>
      <c r="J9" s="43">
        <f t="shared" si="0"/>
        <v>2608677</v>
      </c>
    </row>
    <row r="10" spans="1:10" x14ac:dyDescent="0.25">
      <c r="A10" s="169" t="s">
        <v>178</v>
      </c>
      <c r="B10" s="170"/>
      <c r="C10" s="170"/>
      <c r="D10" s="170"/>
      <c r="E10" s="174"/>
      <c r="F10" s="64">
        <v>1801680.87</v>
      </c>
      <c r="G10" s="64">
        <v>2304265</v>
      </c>
      <c r="H10" s="64">
        <v>2608577</v>
      </c>
      <c r="I10" s="64">
        <v>2608577</v>
      </c>
      <c r="J10" s="64">
        <v>2608577</v>
      </c>
    </row>
    <row r="11" spans="1:10" x14ac:dyDescent="0.25">
      <c r="A11" s="175" t="s">
        <v>179</v>
      </c>
      <c r="B11" s="174"/>
      <c r="C11" s="174"/>
      <c r="D11" s="174"/>
      <c r="E11" s="174"/>
      <c r="F11" s="64">
        <v>97.74</v>
      </c>
      <c r="G11" s="64">
        <v>100</v>
      </c>
      <c r="H11" s="64">
        <v>100</v>
      </c>
      <c r="I11" s="64">
        <v>100</v>
      </c>
      <c r="J11" s="64">
        <v>100</v>
      </c>
    </row>
    <row r="12" spans="1:10" x14ac:dyDescent="0.25">
      <c r="A12" s="33" t="s">
        <v>1</v>
      </c>
      <c r="B12" s="34"/>
      <c r="C12" s="34"/>
      <c r="D12" s="34"/>
      <c r="E12" s="34"/>
      <c r="F12" s="43">
        <f>SUM(F13:F14)</f>
        <v>1794848.46</v>
      </c>
      <c r="G12" s="43">
        <f t="shared" ref="G12:J12" si="1">SUM(G13:G14)</f>
        <v>2304365</v>
      </c>
      <c r="H12" s="43">
        <f t="shared" si="1"/>
        <v>2608677</v>
      </c>
      <c r="I12" s="43">
        <f t="shared" si="1"/>
        <v>2608677</v>
      </c>
      <c r="J12" s="43">
        <f t="shared" si="1"/>
        <v>2608677</v>
      </c>
    </row>
    <row r="13" spans="1:10" x14ac:dyDescent="0.25">
      <c r="A13" s="169" t="s">
        <v>180</v>
      </c>
      <c r="B13" s="170"/>
      <c r="C13" s="170"/>
      <c r="D13" s="170"/>
      <c r="E13" s="170"/>
      <c r="F13" s="44">
        <v>1761706.17</v>
      </c>
      <c r="G13" s="44">
        <v>2179265</v>
      </c>
      <c r="H13" s="44">
        <v>2472277</v>
      </c>
      <c r="I13" s="44">
        <v>2472277</v>
      </c>
      <c r="J13" s="44">
        <v>2472277</v>
      </c>
    </row>
    <row r="14" spans="1:10" x14ac:dyDescent="0.25">
      <c r="A14" s="179" t="s">
        <v>181</v>
      </c>
      <c r="B14" s="174"/>
      <c r="C14" s="174"/>
      <c r="D14" s="174"/>
      <c r="E14" s="174"/>
      <c r="F14" s="44">
        <v>33142.29</v>
      </c>
      <c r="G14" s="44">
        <v>125100</v>
      </c>
      <c r="H14" s="44">
        <v>136400</v>
      </c>
      <c r="I14" s="44">
        <v>136400</v>
      </c>
      <c r="J14" s="44">
        <v>136400</v>
      </c>
    </row>
    <row r="15" spans="1:10" x14ac:dyDescent="0.25">
      <c r="A15" s="180" t="s">
        <v>2</v>
      </c>
      <c r="B15" s="181"/>
      <c r="C15" s="181"/>
      <c r="D15" s="181"/>
      <c r="E15" s="181"/>
      <c r="F15" s="103">
        <f>F9-F12</f>
        <v>6930.1500000001397</v>
      </c>
      <c r="G15" s="103">
        <f t="shared" ref="G15" si="2">G9-G12</f>
        <v>0</v>
      </c>
      <c r="H15" s="103">
        <f t="shared" ref="H15" si="3">H9-H12</f>
        <v>0</v>
      </c>
      <c r="I15" s="103">
        <f t="shared" ref="I15" si="4">I9-I12</f>
        <v>0</v>
      </c>
      <c r="J15" s="103">
        <f t="shared" ref="J15" si="5">J9-J12</f>
        <v>0</v>
      </c>
    </row>
    <row r="16" spans="1:10" ht="18" x14ac:dyDescent="0.25">
      <c r="A16" s="4"/>
      <c r="B16" s="8"/>
      <c r="C16" s="8"/>
      <c r="D16" s="8"/>
      <c r="E16" s="8"/>
      <c r="F16" s="8"/>
      <c r="G16" s="3"/>
    </row>
    <row r="17" spans="1:13" ht="18" customHeight="1" x14ac:dyDescent="0.25">
      <c r="A17" s="168" t="s">
        <v>34</v>
      </c>
      <c r="B17" s="168"/>
      <c r="C17" s="168"/>
      <c r="D17" s="168"/>
      <c r="E17" s="168"/>
      <c r="F17" s="168"/>
      <c r="G17" s="168"/>
      <c r="H17" s="168"/>
      <c r="I17" s="168"/>
      <c r="J17" s="168"/>
    </row>
    <row r="18" spans="1:13" ht="18" x14ac:dyDescent="0.25">
      <c r="A18" s="26"/>
      <c r="B18" s="24"/>
      <c r="C18" s="24"/>
      <c r="D18" s="24"/>
      <c r="E18" s="24"/>
      <c r="F18" s="24"/>
      <c r="G18" s="25"/>
    </row>
    <row r="19" spans="1:13" ht="38.25" customHeight="1" x14ac:dyDescent="0.25">
      <c r="A19" s="29"/>
      <c r="B19" s="30"/>
      <c r="C19" s="30"/>
      <c r="D19" s="31"/>
      <c r="E19" s="32"/>
      <c r="F19" s="72" t="s">
        <v>211</v>
      </c>
      <c r="G19" s="131" t="s">
        <v>212</v>
      </c>
      <c r="H19" s="106" t="s">
        <v>213</v>
      </c>
      <c r="I19" s="132" t="s">
        <v>153</v>
      </c>
      <c r="J19" s="72" t="s">
        <v>214</v>
      </c>
      <c r="M19" s="110"/>
    </row>
    <row r="20" spans="1:13" ht="19.5" customHeight="1" x14ac:dyDescent="0.25">
      <c r="A20" s="29"/>
      <c r="B20" s="30"/>
      <c r="C20" s="30"/>
      <c r="D20" s="31"/>
      <c r="E20" s="32"/>
      <c r="F20" s="72" t="s">
        <v>128</v>
      </c>
      <c r="G20" s="72" t="s">
        <v>128</v>
      </c>
      <c r="H20" s="72" t="s">
        <v>128</v>
      </c>
      <c r="I20" s="72" t="s">
        <v>128</v>
      </c>
      <c r="J20" s="72" t="s">
        <v>128</v>
      </c>
    </row>
    <row r="21" spans="1:13" ht="15.75" customHeight="1" x14ac:dyDescent="0.25">
      <c r="A21" s="169" t="s">
        <v>182</v>
      </c>
      <c r="B21" s="176"/>
      <c r="C21" s="176"/>
      <c r="D21" s="176"/>
      <c r="E21" s="177"/>
      <c r="F21" s="45">
        <v>0</v>
      </c>
      <c r="G21" s="45">
        <v>0</v>
      </c>
      <c r="H21" s="45">
        <v>0</v>
      </c>
      <c r="I21" s="45">
        <v>0</v>
      </c>
      <c r="J21" s="45">
        <v>0</v>
      </c>
    </row>
    <row r="22" spans="1:13" x14ac:dyDescent="0.25">
      <c r="A22" s="169" t="s">
        <v>183</v>
      </c>
      <c r="B22" s="170"/>
      <c r="C22" s="170"/>
      <c r="D22" s="170"/>
      <c r="E22" s="170"/>
      <c r="F22" s="45">
        <v>0</v>
      </c>
      <c r="G22" s="45">
        <v>0</v>
      </c>
      <c r="H22" s="45">
        <v>0</v>
      </c>
      <c r="I22" s="45">
        <v>0</v>
      </c>
      <c r="J22" s="45">
        <v>0</v>
      </c>
    </row>
    <row r="23" spans="1:13" x14ac:dyDescent="0.25">
      <c r="A23" s="178" t="s">
        <v>4</v>
      </c>
      <c r="B23" s="172"/>
      <c r="C23" s="172"/>
      <c r="D23" s="172"/>
      <c r="E23" s="172"/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1:13" ht="18" x14ac:dyDescent="0.25">
      <c r="A24" s="23"/>
      <c r="B24" s="24"/>
      <c r="C24" s="24"/>
      <c r="D24" s="24"/>
      <c r="E24" s="24"/>
      <c r="F24" s="24"/>
      <c r="G24" s="25"/>
    </row>
    <row r="25" spans="1:13" ht="18" customHeight="1" x14ac:dyDescent="0.25">
      <c r="A25" s="168" t="s">
        <v>184</v>
      </c>
      <c r="B25" s="168"/>
      <c r="C25" s="168"/>
      <c r="D25" s="168"/>
      <c r="E25" s="168"/>
      <c r="F25" s="168"/>
      <c r="G25" s="168"/>
      <c r="H25" s="168"/>
      <c r="I25" s="168"/>
      <c r="J25" s="168"/>
    </row>
    <row r="26" spans="1:13" ht="18" x14ac:dyDescent="0.25">
      <c r="A26" s="23"/>
      <c r="B26" s="24"/>
      <c r="C26" s="24"/>
      <c r="D26" s="24"/>
      <c r="E26" s="24"/>
      <c r="F26" s="24"/>
      <c r="G26" s="25"/>
    </row>
    <row r="27" spans="1:13" ht="38.25" customHeight="1" x14ac:dyDescent="0.25">
      <c r="A27" s="29"/>
      <c r="B27" s="30"/>
      <c r="C27" s="30"/>
      <c r="D27" s="31"/>
      <c r="E27" s="32"/>
      <c r="F27" s="72" t="s">
        <v>211</v>
      </c>
      <c r="G27" s="131" t="s">
        <v>212</v>
      </c>
      <c r="H27" s="106" t="s">
        <v>213</v>
      </c>
      <c r="I27" s="132" t="s">
        <v>153</v>
      </c>
      <c r="J27" s="72" t="s">
        <v>214</v>
      </c>
    </row>
    <row r="28" spans="1:13" ht="22.5" customHeight="1" x14ac:dyDescent="0.25">
      <c r="A28" s="29"/>
      <c r="B28" s="30"/>
      <c r="C28" s="30"/>
      <c r="D28" s="31"/>
      <c r="E28" s="32"/>
      <c r="F28" s="72" t="s">
        <v>128</v>
      </c>
      <c r="G28" s="72" t="s">
        <v>128</v>
      </c>
      <c r="H28" s="72" t="s">
        <v>128</v>
      </c>
      <c r="I28" s="72" t="s">
        <v>128</v>
      </c>
      <c r="J28" s="72" t="s">
        <v>128</v>
      </c>
    </row>
    <row r="29" spans="1:13" x14ac:dyDescent="0.25">
      <c r="A29" s="183" t="s">
        <v>35</v>
      </c>
      <c r="B29" s="184"/>
      <c r="C29" s="184"/>
      <c r="D29" s="184"/>
      <c r="E29" s="185"/>
      <c r="F29" s="46">
        <v>3849.5</v>
      </c>
      <c r="G29" s="46">
        <v>0</v>
      </c>
      <c r="H29" s="46">
        <v>0</v>
      </c>
      <c r="I29" s="46">
        <v>0</v>
      </c>
      <c r="J29" s="46">
        <v>0</v>
      </c>
    </row>
    <row r="30" spans="1:13" ht="30" customHeight="1" x14ac:dyDescent="0.25">
      <c r="A30" s="186" t="s">
        <v>3</v>
      </c>
      <c r="B30" s="187"/>
      <c r="C30" s="187"/>
      <c r="D30" s="187"/>
      <c r="E30" s="188"/>
      <c r="F30" s="47">
        <f>F29</f>
        <v>3849.5</v>
      </c>
      <c r="G30" s="47">
        <f t="shared" ref="G30:J30" si="6">G29</f>
        <v>0</v>
      </c>
      <c r="H30" s="47">
        <f t="shared" si="6"/>
        <v>0</v>
      </c>
      <c r="I30" s="47">
        <f t="shared" si="6"/>
        <v>0</v>
      </c>
      <c r="J30" s="47">
        <f t="shared" si="6"/>
        <v>0</v>
      </c>
    </row>
    <row r="31" spans="1:13" x14ac:dyDescent="0.25">
      <c r="F31" s="82"/>
    </row>
    <row r="32" spans="1:13" x14ac:dyDescent="0.25">
      <c r="F32" s="83"/>
    </row>
    <row r="33" spans="1:10" x14ac:dyDescent="0.25">
      <c r="A33" s="182" t="s">
        <v>5</v>
      </c>
      <c r="B33" s="170"/>
      <c r="C33" s="170"/>
      <c r="D33" s="170"/>
      <c r="E33" s="170"/>
      <c r="F33" s="45">
        <f t="shared" ref="F33:J33" si="7">F30+F15</f>
        <v>10779.65000000014</v>
      </c>
      <c r="G33" s="45">
        <f t="shared" si="7"/>
        <v>0</v>
      </c>
      <c r="H33" s="45">
        <f t="shared" si="7"/>
        <v>0</v>
      </c>
      <c r="I33" s="45">
        <f t="shared" si="7"/>
        <v>0</v>
      </c>
      <c r="J33" s="45">
        <f t="shared" si="7"/>
        <v>0</v>
      </c>
    </row>
    <row r="34" spans="1:10" ht="19.5" customHeight="1" x14ac:dyDescent="0.25">
      <c r="A34" s="18"/>
      <c r="B34" s="19"/>
      <c r="C34" s="19"/>
      <c r="D34" s="19"/>
      <c r="E34" s="19"/>
      <c r="F34" s="20"/>
      <c r="G34" s="20"/>
    </row>
    <row r="35" spans="1:10" ht="16.5" customHeight="1" x14ac:dyDescent="0.25">
      <c r="A35" s="189" t="s">
        <v>172</v>
      </c>
      <c r="B35" s="189"/>
      <c r="C35" s="189"/>
      <c r="D35" s="189"/>
      <c r="E35" s="189"/>
      <c r="F35" s="189"/>
      <c r="G35" s="189"/>
      <c r="H35" s="189"/>
      <c r="I35" s="189"/>
      <c r="J35" s="189"/>
    </row>
    <row r="36" spans="1:10" ht="15" customHeight="1" x14ac:dyDescent="0.25">
      <c r="A36" s="120"/>
      <c r="B36" s="121"/>
      <c r="C36" s="121"/>
      <c r="D36" s="121"/>
      <c r="E36" s="121"/>
      <c r="F36" s="121"/>
      <c r="G36" s="121"/>
      <c r="H36" s="122"/>
      <c r="I36" s="122"/>
      <c r="J36" s="122"/>
    </row>
    <row r="37" spans="1:10" ht="38.25" x14ac:dyDescent="0.25">
      <c r="A37" s="123"/>
      <c r="B37" s="124"/>
      <c r="C37" s="124"/>
      <c r="D37" s="125"/>
      <c r="E37" s="126"/>
      <c r="F37" s="106" t="s">
        <v>219</v>
      </c>
      <c r="G37" s="106" t="s">
        <v>212</v>
      </c>
      <c r="H37" s="106" t="s">
        <v>213</v>
      </c>
      <c r="I37" s="106" t="s">
        <v>173</v>
      </c>
      <c r="J37" s="106" t="s">
        <v>229</v>
      </c>
    </row>
    <row r="38" spans="1:10" x14ac:dyDescent="0.25">
      <c r="A38" s="190" t="s">
        <v>174</v>
      </c>
      <c r="B38" s="191"/>
      <c r="C38" s="191"/>
      <c r="D38" s="191"/>
      <c r="E38" s="192"/>
      <c r="F38" s="127">
        <v>0</v>
      </c>
      <c r="G38" s="127">
        <f>F41</f>
        <v>0</v>
      </c>
      <c r="H38" s="127">
        <f>G41</f>
        <v>0</v>
      </c>
      <c r="I38" s="127">
        <f>H41</f>
        <v>0</v>
      </c>
      <c r="J38" s="128">
        <f>I41</f>
        <v>0</v>
      </c>
    </row>
    <row r="39" spans="1:10" ht="24.75" customHeight="1" x14ac:dyDescent="0.25">
      <c r="A39" s="190" t="s">
        <v>3</v>
      </c>
      <c r="B39" s="191"/>
      <c r="C39" s="191"/>
      <c r="D39" s="191"/>
      <c r="E39" s="192"/>
      <c r="F39" s="127">
        <v>0</v>
      </c>
      <c r="G39" s="127">
        <v>0</v>
      </c>
      <c r="H39" s="127">
        <v>0</v>
      </c>
      <c r="I39" s="127">
        <v>0</v>
      </c>
      <c r="J39" s="128">
        <v>0</v>
      </c>
    </row>
    <row r="40" spans="1:10" x14ac:dyDescent="0.25">
      <c r="A40" s="190" t="s">
        <v>175</v>
      </c>
      <c r="B40" s="193"/>
      <c r="C40" s="193"/>
      <c r="D40" s="193"/>
      <c r="E40" s="194"/>
      <c r="F40" s="127">
        <v>0</v>
      </c>
      <c r="G40" s="127">
        <v>0</v>
      </c>
      <c r="H40" s="127">
        <v>0</v>
      </c>
      <c r="I40" s="127">
        <v>0</v>
      </c>
      <c r="J40" s="128">
        <v>0</v>
      </c>
    </row>
    <row r="41" spans="1:10" x14ac:dyDescent="0.25">
      <c r="A41" s="178" t="s">
        <v>176</v>
      </c>
      <c r="B41" s="172"/>
      <c r="C41" s="172"/>
      <c r="D41" s="172"/>
      <c r="E41" s="172"/>
      <c r="F41" s="129">
        <f>F38-F39+F40</f>
        <v>0</v>
      </c>
      <c r="G41" s="129">
        <f t="shared" ref="G41:J41" si="8">G38-G39+G40</f>
        <v>0</v>
      </c>
      <c r="H41" s="129">
        <f t="shared" si="8"/>
        <v>0</v>
      </c>
      <c r="I41" s="129">
        <f t="shared" si="8"/>
        <v>0</v>
      </c>
      <c r="J41" s="130">
        <f t="shared" si="8"/>
        <v>0</v>
      </c>
    </row>
    <row r="43" spans="1:10" ht="29.25" customHeight="1" x14ac:dyDescent="0.25">
      <c r="A43" s="195" t="s">
        <v>177</v>
      </c>
      <c r="B43" s="196"/>
      <c r="C43" s="196"/>
      <c r="D43" s="196"/>
      <c r="E43" s="196"/>
      <c r="F43" s="196"/>
      <c r="G43" s="196"/>
      <c r="H43" s="196"/>
      <c r="I43" s="196"/>
      <c r="J43" s="196"/>
    </row>
  </sheetData>
  <mergeCells count="23">
    <mergeCell ref="A38:E38"/>
    <mergeCell ref="A39:E39"/>
    <mergeCell ref="A40:E40"/>
    <mergeCell ref="A41:E41"/>
    <mergeCell ref="A43:J43"/>
    <mergeCell ref="A33:E33"/>
    <mergeCell ref="A29:E29"/>
    <mergeCell ref="A30:E30"/>
    <mergeCell ref="A35:J35"/>
    <mergeCell ref="A25:J25"/>
    <mergeCell ref="A21:E21"/>
    <mergeCell ref="A22:E22"/>
    <mergeCell ref="A23:E23"/>
    <mergeCell ref="A14:E14"/>
    <mergeCell ref="A15:E15"/>
    <mergeCell ref="A17:J17"/>
    <mergeCell ref="A1:J1"/>
    <mergeCell ref="A3:J3"/>
    <mergeCell ref="A13:E13"/>
    <mergeCell ref="A9:E9"/>
    <mergeCell ref="A10:E10"/>
    <mergeCell ref="A11:E11"/>
    <mergeCell ref="A5:J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opLeftCell="B1" workbookViewId="0">
      <selection activeCell="K17" sqref="K17"/>
    </sheetView>
  </sheetViews>
  <sheetFormatPr defaultRowHeight="15" x14ac:dyDescent="0.25"/>
  <cols>
    <col min="1" max="1" width="10.7109375" customWidth="1"/>
    <col min="2" max="2" width="13.7109375" customWidth="1"/>
    <col min="3" max="3" width="42.28515625" customWidth="1"/>
    <col min="4" max="4" width="20.42578125" customWidth="1"/>
    <col min="5" max="5" width="23.28515625" customWidth="1"/>
    <col min="6" max="6" width="21.5703125" customWidth="1"/>
    <col min="7" max="7" width="19" customWidth="1"/>
    <col min="8" max="8" width="19.5703125" customWidth="1"/>
  </cols>
  <sheetData>
    <row r="1" spans="1:8" ht="15.75" x14ac:dyDescent="0.25">
      <c r="A1" s="168" t="s">
        <v>171</v>
      </c>
      <c r="B1" s="168"/>
      <c r="C1" s="168"/>
      <c r="D1" s="168"/>
      <c r="E1" s="168"/>
      <c r="F1" s="168"/>
      <c r="G1" s="168"/>
      <c r="H1" s="168"/>
    </row>
    <row r="2" spans="1:8" ht="18" x14ac:dyDescent="0.25">
      <c r="A2" s="26"/>
      <c r="B2" s="26"/>
      <c r="C2" s="26"/>
      <c r="D2" s="26"/>
      <c r="E2" s="26"/>
      <c r="F2" s="26"/>
      <c r="G2" s="26"/>
      <c r="H2" s="26"/>
    </row>
    <row r="3" spans="1:8" ht="15.75" x14ac:dyDescent="0.25">
      <c r="A3" s="168" t="s">
        <v>25</v>
      </c>
      <c r="B3" s="168"/>
      <c r="C3" s="168"/>
      <c r="D3" s="168"/>
      <c r="E3" s="168"/>
      <c r="F3" s="168"/>
      <c r="G3" s="168"/>
      <c r="H3" s="168"/>
    </row>
    <row r="4" spans="1:8" ht="18" x14ac:dyDescent="0.25">
      <c r="A4" s="26"/>
      <c r="B4" s="26"/>
      <c r="C4" s="26"/>
      <c r="D4" s="26"/>
      <c r="E4" s="26"/>
      <c r="F4" s="26"/>
      <c r="G4" s="5"/>
      <c r="H4" s="5"/>
    </row>
    <row r="5" spans="1:8" ht="15.75" x14ac:dyDescent="0.25">
      <c r="A5" s="168" t="s">
        <v>7</v>
      </c>
      <c r="B5" s="168"/>
      <c r="C5" s="168"/>
      <c r="D5" s="168"/>
      <c r="E5" s="168"/>
      <c r="F5" s="168"/>
      <c r="G5" s="168"/>
      <c r="H5" s="168"/>
    </row>
    <row r="6" spans="1:8" ht="18" x14ac:dyDescent="0.25">
      <c r="A6" s="26"/>
      <c r="B6" s="26"/>
      <c r="C6" s="26"/>
      <c r="D6" s="26"/>
      <c r="E6" s="26"/>
      <c r="F6" s="26"/>
      <c r="G6" s="5"/>
      <c r="H6" s="5"/>
    </row>
    <row r="7" spans="1:8" ht="15.75" x14ac:dyDescent="0.25">
      <c r="A7" s="168" t="s">
        <v>192</v>
      </c>
      <c r="B7" s="168"/>
      <c r="C7" s="168"/>
      <c r="D7" s="168"/>
      <c r="E7" s="168"/>
      <c r="F7" s="168"/>
      <c r="G7" s="168"/>
      <c r="H7" s="168"/>
    </row>
    <row r="8" spans="1:8" ht="18" x14ac:dyDescent="0.25">
      <c r="A8" s="26"/>
      <c r="B8" s="26"/>
      <c r="C8" s="26"/>
      <c r="D8" s="26"/>
      <c r="E8" s="26"/>
      <c r="F8" s="26"/>
      <c r="G8" s="5"/>
      <c r="H8" s="5"/>
    </row>
    <row r="9" spans="1:8" ht="24.95" customHeight="1" x14ac:dyDescent="0.25">
      <c r="A9" s="22" t="s">
        <v>8</v>
      </c>
      <c r="B9" s="86" t="s">
        <v>9</v>
      </c>
      <c r="C9" s="86" t="s">
        <v>6</v>
      </c>
      <c r="D9" s="86" t="s">
        <v>211</v>
      </c>
      <c r="E9" s="22" t="s">
        <v>212</v>
      </c>
      <c r="F9" s="22" t="s">
        <v>213</v>
      </c>
      <c r="G9" s="22" t="s">
        <v>217</v>
      </c>
      <c r="H9" s="22" t="s">
        <v>218</v>
      </c>
    </row>
    <row r="10" spans="1:8" ht="24.95" customHeight="1" x14ac:dyDescent="0.25">
      <c r="A10" s="133"/>
      <c r="B10" s="134"/>
      <c r="C10" s="135" t="s">
        <v>0</v>
      </c>
      <c r="D10" s="141">
        <f>D11+D25</f>
        <v>1801778.61</v>
      </c>
      <c r="E10" s="141">
        <f t="shared" ref="E10:H10" si="0">E11+E25</f>
        <v>2304365</v>
      </c>
      <c r="F10" s="141">
        <f t="shared" si="0"/>
        <v>2608677</v>
      </c>
      <c r="G10" s="141">
        <f t="shared" si="0"/>
        <v>2608677</v>
      </c>
      <c r="H10" s="141">
        <f t="shared" si="0"/>
        <v>2608677</v>
      </c>
    </row>
    <row r="11" spans="1:8" ht="24.95" customHeight="1" x14ac:dyDescent="0.25">
      <c r="A11" s="11">
        <v>6</v>
      </c>
      <c r="B11" s="11"/>
      <c r="C11" s="11" t="s">
        <v>11</v>
      </c>
      <c r="D11" s="119">
        <f>SUM(D12:D24)</f>
        <v>1801680.87</v>
      </c>
      <c r="E11" s="119">
        <f>SUM(E12:E24)</f>
        <v>2304265</v>
      </c>
      <c r="F11" s="119">
        <f t="shared" ref="F11:H11" si="1">SUM(F12:F24)</f>
        <v>2608577</v>
      </c>
      <c r="G11" s="119">
        <f t="shared" si="1"/>
        <v>2608577</v>
      </c>
      <c r="H11" s="119">
        <f t="shared" si="1"/>
        <v>2608577</v>
      </c>
    </row>
    <row r="12" spans="1:8" ht="24.95" customHeight="1" x14ac:dyDescent="0.25">
      <c r="A12" s="11"/>
      <c r="B12" s="11">
        <v>63</v>
      </c>
      <c r="C12" s="16" t="s">
        <v>37</v>
      </c>
      <c r="D12" s="35"/>
      <c r="E12" s="37"/>
      <c r="F12" s="37"/>
      <c r="G12" s="37"/>
      <c r="H12" s="37"/>
    </row>
    <row r="13" spans="1:8" ht="24.95" customHeight="1" x14ac:dyDescent="0.25">
      <c r="A13" s="11"/>
      <c r="B13" s="16">
        <v>6361</v>
      </c>
      <c r="C13" s="16" t="s">
        <v>198</v>
      </c>
      <c r="D13" s="35">
        <v>1660242.81</v>
      </c>
      <c r="E13" s="37">
        <v>2075170</v>
      </c>
      <c r="F13" s="37">
        <v>2348000</v>
      </c>
      <c r="G13" s="37">
        <v>2348000</v>
      </c>
      <c r="H13" s="37">
        <v>2348000</v>
      </c>
    </row>
    <row r="14" spans="1:8" ht="24.95" customHeight="1" x14ac:dyDescent="0.25">
      <c r="A14" s="11"/>
      <c r="B14" s="16">
        <v>6362</v>
      </c>
      <c r="C14" s="16" t="s">
        <v>199</v>
      </c>
      <c r="D14" s="35">
        <v>19437.29</v>
      </c>
      <c r="E14" s="37">
        <v>25000</v>
      </c>
      <c r="F14" s="37">
        <v>35000</v>
      </c>
      <c r="G14" s="37">
        <v>35000</v>
      </c>
      <c r="H14" s="37">
        <v>35000</v>
      </c>
    </row>
    <row r="15" spans="1:8" ht="24.95" customHeight="1" x14ac:dyDescent="0.25">
      <c r="A15" s="11"/>
      <c r="B15" s="11">
        <v>64</v>
      </c>
      <c r="C15" s="16" t="s">
        <v>122</v>
      </c>
      <c r="D15" s="35"/>
      <c r="E15" s="37"/>
      <c r="F15" s="37"/>
      <c r="G15" s="37"/>
      <c r="H15" s="37"/>
    </row>
    <row r="16" spans="1:8" ht="24.95" customHeight="1" x14ac:dyDescent="0.25">
      <c r="A16" s="11"/>
      <c r="B16" s="16">
        <v>6413</v>
      </c>
      <c r="C16" s="16" t="s">
        <v>197</v>
      </c>
      <c r="D16" s="35">
        <v>0.01</v>
      </c>
      <c r="E16" s="37">
        <v>1</v>
      </c>
      <c r="F16" s="37">
        <v>1</v>
      </c>
      <c r="G16" s="37">
        <v>1</v>
      </c>
      <c r="H16" s="37">
        <v>1</v>
      </c>
    </row>
    <row r="17" spans="1:8" ht="24.95" customHeight="1" x14ac:dyDescent="0.25">
      <c r="A17" s="11"/>
      <c r="B17" s="11">
        <v>65</v>
      </c>
      <c r="C17" s="16" t="s">
        <v>196</v>
      </c>
      <c r="D17" s="35"/>
      <c r="E17" s="37"/>
      <c r="F17" s="37"/>
      <c r="G17" s="37"/>
      <c r="H17" s="37"/>
    </row>
    <row r="18" spans="1:8" ht="24.95" customHeight="1" x14ac:dyDescent="0.25">
      <c r="A18" s="11"/>
      <c r="B18" s="16">
        <v>6526</v>
      </c>
      <c r="C18" s="16" t="s">
        <v>120</v>
      </c>
      <c r="D18" s="35">
        <v>5264.85</v>
      </c>
      <c r="E18" s="37">
        <v>300</v>
      </c>
      <c r="F18" s="37">
        <v>300</v>
      </c>
      <c r="G18" s="37">
        <v>300</v>
      </c>
      <c r="H18" s="37">
        <v>300</v>
      </c>
    </row>
    <row r="19" spans="1:8" ht="24.95" customHeight="1" x14ac:dyDescent="0.25">
      <c r="A19" s="11"/>
      <c r="B19" s="11">
        <v>66</v>
      </c>
      <c r="C19" s="16" t="s">
        <v>200</v>
      </c>
      <c r="D19" s="35"/>
      <c r="E19" s="37"/>
      <c r="F19" s="37"/>
      <c r="G19" s="37"/>
      <c r="H19" s="37"/>
    </row>
    <row r="20" spans="1:8" ht="24.95" customHeight="1" x14ac:dyDescent="0.25">
      <c r="A20" s="11"/>
      <c r="B20" s="16">
        <v>6615</v>
      </c>
      <c r="C20" s="16" t="s">
        <v>124</v>
      </c>
      <c r="D20" s="35">
        <v>1471.4</v>
      </c>
      <c r="E20" s="37">
        <v>1029</v>
      </c>
      <c r="F20" s="37">
        <v>1599</v>
      </c>
      <c r="G20" s="37">
        <v>1599</v>
      </c>
      <c r="H20" s="37">
        <v>1599</v>
      </c>
    </row>
    <row r="21" spans="1:8" ht="24.95" customHeight="1" x14ac:dyDescent="0.25">
      <c r="A21" s="12"/>
      <c r="B21" s="12">
        <v>6631</v>
      </c>
      <c r="C21" s="13" t="s">
        <v>166</v>
      </c>
      <c r="D21" s="35">
        <v>0</v>
      </c>
      <c r="E21" s="37">
        <v>0</v>
      </c>
      <c r="F21" s="37">
        <v>0</v>
      </c>
      <c r="G21" s="37">
        <v>0</v>
      </c>
      <c r="H21" s="37">
        <v>0</v>
      </c>
    </row>
    <row r="22" spans="1:8" ht="24.95" customHeight="1" x14ac:dyDescent="0.25">
      <c r="A22" s="12"/>
      <c r="B22" s="162">
        <v>67</v>
      </c>
      <c r="C22" s="16" t="s">
        <v>193</v>
      </c>
      <c r="D22" s="35"/>
      <c r="E22" s="37"/>
      <c r="F22" s="37"/>
      <c r="G22" s="37"/>
      <c r="H22" s="37"/>
    </row>
    <row r="23" spans="1:8" ht="34.5" customHeight="1" x14ac:dyDescent="0.25">
      <c r="A23" s="12"/>
      <c r="B23" s="12">
        <v>6711</v>
      </c>
      <c r="C23" s="17" t="s">
        <v>201</v>
      </c>
      <c r="D23" s="35">
        <v>101657.25</v>
      </c>
      <c r="E23" s="37">
        <v>102765</v>
      </c>
      <c r="F23" s="37">
        <v>122977</v>
      </c>
      <c r="G23" s="37">
        <v>122977</v>
      </c>
      <c r="H23" s="37">
        <v>122977</v>
      </c>
    </row>
    <row r="24" spans="1:8" ht="24.95" customHeight="1" x14ac:dyDescent="0.25">
      <c r="A24" s="12"/>
      <c r="B24" s="12">
        <v>6712</v>
      </c>
      <c r="C24" s="139" t="s">
        <v>224</v>
      </c>
      <c r="D24" s="35">
        <v>13607.26</v>
      </c>
      <c r="E24" s="37">
        <v>100000</v>
      </c>
      <c r="F24" s="37">
        <v>100700</v>
      </c>
      <c r="G24" s="37">
        <v>100700</v>
      </c>
      <c r="H24" s="37">
        <v>100700</v>
      </c>
    </row>
    <row r="25" spans="1:8" ht="24.95" customHeight="1" x14ac:dyDescent="0.25">
      <c r="A25" s="14">
        <v>7</v>
      </c>
      <c r="B25" s="15"/>
      <c r="C25" s="27" t="s">
        <v>13</v>
      </c>
      <c r="D25" s="119">
        <f>D27</f>
        <v>97.74</v>
      </c>
      <c r="E25" s="119">
        <f t="shared" ref="E25:H25" si="2">E27</f>
        <v>100</v>
      </c>
      <c r="F25" s="119">
        <f t="shared" si="2"/>
        <v>100</v>
      </c>
      <c r="G25" s="119">
        <f t="shared" si="2"/>
        <v>100</v>
      </c>
      <c r="H25" s="119">
        <f t="shared" si="2"/>
        <v>100</v>
      </c>
    </row>
    <row r="26" spans="1:8" ht="24.95" customHeight="1" x14ac:dyDescent="0.25">
      <c r="A26" s="14"/>
      <c r="B26" s="15">
        <v>72</v>
      </c>
      <c r="C26" s="28" t="s">
        <v>36</v>
      </c>
      <c r="D26" s="35"/>
      <c r="E26" s="37"/>
      <c r="F26" s="37"/>
      <c r="G26" s="37"/>
      <c r="H26" s="37"/>
    </row>
    <row r="27" spans="1:8" ht="24.95" customHeight="1" x14ac:dyDescent="0.25">
      <c r="A27" s="16"/>
      <c r="B27" s="16">
        <v>7211</v>
      </c>
      <c r="C27" s="140" t="s">
        <v>202</v>
      </c>
      <c r="D27" s="35">
        <v>97.74</v>
      </c>
      <c r="E27" s="37">
        <v>100</v>
      </c>
      <c r="F27" s="37">
        <v>100</v>
      </c>
      <c r="G27" s="37">
        <v>100</v>
      </c>
      <c r="H27" s="37">
        <v>100</v>
      </c>
    </row>
    <row r="30" spans="1:8" ht="15.75" x14ac:dyDescent="0.25">
      <c r="A30" s="168" t="s">
        <v>194</v>
      </c>
      <c r="B30" s="197"/>
      <c r="C30" s="197"/>
      <c r="D30" s="197"/>
      <c r="E30" s="197"/>
      <c r="F30" s="197"/>
      <c r="G30" s="197"/>
      <c r="H30" s="197"/>
    </row>
    <row r="31" spans="1:8" ht="18" x14ac:dyDescent="0.25">
      <c r="A31" s="26"/>
      <c r="B31" s="26"/>
      <c r="C31" s="26"/>
      <c r="D31" s="26"/>
      <c r="E31" s="26"/>
      <c r="F31" s="26"/>
      <c r="G31" s="5"/>
      <c r="H31" s="5"/>
    </row>
    <row r="32" spans="1:8" ht="30" customHeight="1" x14ac:dyDescent="0.25">
      <c r="A32" s="22" t="s">
        <v>8</v>
      </c>
      <c r="B32" s="86" t="s">
        <v>9</v>
      </c>
      <c r="C32" s="86" t="s">
        <v>15</v>
      </c>
      <c r="D32" s="86" t="s">
        <v>211</v>
      </c>
      <c r="E32" s="22" t="s">
        <v>212</v>
      </c>
      <c r="F32" s="22" t="s">
        <v>213</v>
      </c>
      <c r="G32" s="22" t="s">
        <v>217</v>
      </c>
      <c r="H32" s="22" t="s">
        <v>218</v>
      </c>
    </row>
    <row r="33" spans="1:8" ht="24.95" customHeight="1" x14ac:dyDescent="0.25">
      <c r="A33" s="133"/>
      <c r="B33" s="134"/>
      <c r="C33" s="135" t="s">
        <v>1</v>
      </c>
      <c r="D33" s="145">
        <f>D34+D75</f>
        <v>1794848.46</v>
      </c>
      <c r="E33" s="145">
        <f>E34+E75</f>
        <v>2304365</v>
      </c>
      <c r="F33" s="145">
        <f>F34+F75</f>
        <v>2608677</v>
      </c>
      <c r="G33" s="145">
        <f>G34+G75</f>
        <v>2608677</v>
      </c>
      <c r="H33" s="145">
        <f>H34+H75</f>
        <v>2608677</v>
      </c>
    </row>
    <row r="34" spans="1:8" ht="24.95" customHeight="1" x14ac:dyDescent="0.25">
      <c r="A34" s="11">
        <v>3</v>
      </c>
      <c r="B34" s="11"/>
      <c r="C34" s="11" t="s">
        <v>16</v>
      </c>
      <c r="D34" s="119">
        <f>SUM(D35:D74)</f>
        <v>1761706.17</v>
      </c>
      <c r="E34" s="119">
        <f t="shared" ref="E34:H34" si="3">SUM(E35:E74)</f>
        <v>2179265</v>
      </c>
      <c r="F34" s="119">
        <f t="shared" si="3"/>
        <v>2472277</v>
      </c>
      <c r="G34" s="119">
        <f t="shared" si="3"/>
        <v>2472277</v>
      </c>
      <c r="H34" s="119">
        <f t="shared" si="3"/>
        <v>2472277</v>
      </c>
    </row>
    <row r="35" spans="1:8" ht="24.95" customHeight="1" x14ac:dyDescent="0.25">
      <c r="A35" s="11"/>
      <c r="B35" s="16">
        <v>31</v>
      </c>
      <c r="C35" s="16" t="s">
        <v>17</v>
      </c>
      <c r="D35" s="35"/>
      <c r="E35" s="37"/>
      <c r="F35" s="37"/>
      <c r="G35" s="37"/>
      <c r="H35" s="37"/>
    </row>
    <row r="36" spans="1:8" ht="24.95" customHeight="1" x14ac:dyDescent="0.25">
      <c r="A36" s="11"/>
      <c r="B36" s="142">
        <v>3111</v>
      </c>
      <c r="C36" s="16" t="s">
        <v>86</v>
      </c>
      <c r="D36" s="35">
        <v>1192348.9099999999</v>
      </c>
      <c r="E36" s="37">
        <v>1517000</v>
      </c>
      <c r="F36" s="37">
        <v>1735700</v>
      </c>
      <c r="G36" s="37">
        <v>1735700</v>
      </c>
      <c r="H36" s="37">
        <v>1735700</v>
      </c>
    </row>
    <row r="37" spans="1:8" ht="24.95" customHeight="1" x14ac:dyDescent="0.25">
      <c r="A37" s="11"/>
      <c r="B37" s="142">
        <v>3113</v>
      </c>
      <c r="C37" s="16" t="s">
        <v>113</v>
      </c>
      <c r="D37" s="35">
        <v>13785.66</v>
      </c>
      <c r="E37" s="37">
        <v>25000</v>
      </c>
      <c r="F37" s="37">
        <v>25000</v>
      </c>
      <c r="G37" s="37">
        <v>25000</v>
      </c>
      <c r="H37" s="37">
        <v>25000</v>
      </c>
    </row>
    <row r="38" spans="1:8" ht="24.95" customHeight="1" x14ac:dyDescent="0.25">
      <c r="A38" s="11"/>
      <c r="B38" s="142">
        <v>3114</v>
      </c>
      <c r="C38" s="16" t="s">
        <v>114</v>
      </c>
      <c r="D38" s="35">
        <v>11566.37</v>
      </c>
      <c r="E38" s="37">
        <v>25000</v>
      </c>
      <c r="F38" s="37">
        <v>25000</v>
      </c>
      <c r="G38" s="37">
        <v>25000</v>
      </c>
      <c r="H38" s="37">
        <v>25000</v>
      </c>
    </row>
    <row r="39" spans="1:8" ht="24.95" customHeight="1" x14ac:dyDescent="0.25">
      <c r="A39" s="11"/>
      <c r="B39" s="142">
        <v>3121</v>
      </c>
      <c r="C39" s="16" t="s">
        <v>87</v>
      </c>
      <c r="D39" s="35">
        <v>56121.77</v>
      </c>
      <c r="E39" s="37">
        <v>56800</v>
      </c>
      <c r="F39" s="37">
        <v>72300</v>
      </c>
      <c r="G39" s="37">
        <v>72300</v>
      </c>
      <c r="H39" s="37">
        <v>72300</v>
      </c>
    </row>
    <row r="40" spans="1:8" ht="24.95" customHeight="1" x14ac:dyDescent="0.25">
      <c r="A40" s="11"/>
      <c r="B40" s="142">
        <v>3132</v>
      </c>
      <c r="C40" s="16" t="s">
        <v>204</v>
      </c>
      <c r="D40" s="35">
        <v>205220.85</v>
      </c>
      <c r="E40" s="37">
        <v>242487</v>
      </c>
      <c r="F40" s="37">
        <v>285749</v>
      </c>
      <c r="G40" s="37">
        <v>285749</v>
      </c>
      <c r="H40" s="37">
        <v>285749</v>
      </c>
    </row>
    <row r="41" spans="1:8" ht="24.95" customHeight="1" x14ac:dyDescent="0.25">
      <c r="B41" s="148">
        <v>3133</v>
      </c>
      <c r="C41" s="139" t="s">
        <v>161</v>
      </c>
      <c r="D41" s="149">
        <v>68.09</v>
      </c>
      <c r="E41">
        <v>100</v>
      </c>
      <c r="F41" s="150">
        <v>100</v>
      </c>
      <c r="G41" s="150">
        <v>100</v>
      </c>
      <c r="H41" s="150">
        <v>100</v>
      </c>
    </row>
    <row r="42" spans="1:8" ht="24.95" customHeight="1" x14ac:dyDescent="0.25">
      <c r="A42" s="12"/>
      <c r="B42" s="12">
        <v>32</v>
      </c>
      <c r="C42" s="12" t="s">
        <v>28</v>
      </c>
      <c r="D42" s="35"/>
      <c r="E42" s="37"/>
      <c r="F42" s="37"/>
      <c r="G42" s="37"/>
      <c r="H42" s="37"/>
    </row>
    <row r="43" spans="1:8" ht="24.95" customHeight="1" x14ac:dyDescent="0.25">
      <c r="A43" s="12"/>
      <c r="B43" s="143">
        <v>3211</v>
      </c>
      <c r="C43" s="12" t="s">
        <v>51</v>
      </c>
      <c r="D43" s="35">
        <v>1218.75</v>
      </c>
      <c r="E43" s="37">
        <v>4000</v>
      </c>
      <c r="F43" s="37">
        <v>4300</v>
      </c>
      <c r="G43" s="37">
        <v>4300</v>
      </c>
      <c r="H43" s="37">
        <v>4300</v>
      </c>
    </row>
    <row r="44" spans="1:8" ht="24.95" customHeight="1" x14ac:dyDescent="0.25">
      <c r="A44" s="12"/>
      <c r="B44" s="143">
        <v>3212</v>
      </c>
      <c r="C44" s="12" t="s">
        <v>94</v>
      </c>
      <c r="D44" s="35">
        <v>92849.56</v>
      </c>
      <c r="E44" s="37">
        <v>95500</v>
      </c>
      <c r="F44" s="37">
        <v>100650</v>
      </c>
      <c r="G44" s="37">
        <v>100650</v>
      </c>
      <c r="H44" s="37">
        <v>100650</v>
      </c>
    </row>
    <row r="45" spans="1:8" ht="24.95" customHeight="1" x14ac:dyDescent="0.25">
      <c r="A45" s="12"/>
      <c r="B45" s="143">
        <v>3213</v>
      </c>
      <c r="C45" s="12" t="s">
        <v>52</v>
      </c>
      <c r="D45" s="35">
        <v>457.43</v>
      </c>
      <c r="E45" s="37">
        <v>700</v>
      </c>
      <c r="F45" s="37">
        <v>1000</v>
      </c>
      <c r="G45" s="37">
        <v>1000</v>
      </c>
      <c r="H45" s="37">
        <v>1000</v>
      </c>
    </row>
    <row r="46" spans="1:8" ht="24.95" customHeight="1" x14ac:dyDescent="0.25">
      <c r="A46" s="12"/>
      <c r="B46" s="143">
        <v>3214</v>
      </c>
      <c r="C46" s="12" t="s">
        <v>206</v>
      </c>
      <c r="D46" s="35">
        <v>458.6</v>
      </c>
      <c r="E46" s="37">
        <v>1000</v>
      </c>
      <c r="F46" s="37">
        <v>1000</v>
      </c>
      <c r="G46" s="37">
        <v>1000</v>
      </c>
      <c r="H46" s="37">
        <v>1000</v>
      </c>
    </row>
    <row r="47" spans="1:8" ht="24.95" customHeight="1" x14ac:dyDescent="0.25">
      <c r="A47" s="12"/>
      <c r="B47" s="143">
        <v>3221</v>
      </c>
      <c r="C47" s="12" t="s">
        <v>54</v>
      </c>
      <c r="D47" s="35">
        <v>12073.96</v>
      </c>
      <c r="E47" s="37">
        <v>13100</v>
      </c>
      <c r="F47" s="37">
        <v>15150</v>
      </c>
      <c r="G47" s="37">
        <v>15150</v>
      </c>
      <c r="H47" s="37">
        <v>15150</v>
      </c>
    </row>
    <row r="48" spans="1:8" ht="24.95" customHeight="1" x14ac:dyDescent="0.25">
      <c r="A48" s="12"/>
      <c r="B48" s="143">
        <v>3222</v>
      </c>
      <c r="C48" s="12" t="s">
        <v>104</v>
      </c>
      <c r="D48" s="35">
        <v>74393.8</v>
      </c>
      <c r="E48" s="37">
        <v>90450</v>
      </c>
      <c r="F48" s="37">
        <v>90150</v>
      </c>
      <c r="G48" s="37">
        <v>90150</v>
      </c>
      <c r="H48" s="37">
        <v>90150</v>
      </c>
    </row>
    <row r="49" spans="1:8" ht="24.95" customHeight="1" x14ac:dyDescent="0.25">
      <c r="A49" s="12"/>
      <c r="B49" s="143">
        <v>3223</v>
      </c>
      <c r="C49" s="12" t="s">
        <v>74</v>
      </c>
      <c r="D49" s="35">
        <v>29993.17</v>
      </c>
      <c r="E49" s="37">
        <v>28331</v>
      </c>
      <c r="F49" s="37">
        <v>28331</v>
      </c>
      <c r="G49" s="37">
        <v>28331</v>
      </c>
      <c r="H49" s="37">
        <v>28331</v>
      </c>
    </row>
    <row r="50" spans="1:8" ht="24.95" customHeight="1" x14ac:dyDescent="0.25">
      <c r="A50" s="12"/>
      <c r="B50" s="143">
        <v>3224</v>
      </c>
      <c r="C50" s="12" t="s">
        <v>207</v>
      </c>
      <c r="D50" s="35">
        <v>3668.55</v>
      </c>
      <c r="E50" s="37">
        <v>4167</v>
      </c>
      <c r="F50" s="37">
        <v>4167</v>
      </c>
      <c r="G50" s="37">
        <v>4167</v>
      </c>
      <c r="H50" s="37">
        <v>4167</v>
      </c>
    </row>
    <row r="51" spans="1:8" ht="24.95" customHeight="1" x14ac:dyDescent="0.25">
      <c r="A51" s="12"/>
      <c r="B51" s="143">
        <v>3225</v>
      </c>
      <c r="C51" s="12" t="s">
        <v>75</v>
      </c>
      <c r="D51" s="35">
        <v>884.82</v>
      </c>
      <c r="E51" s="37">
        <v>500</v>
      </c>
      <c r="F51" s="37">
        <v>500</v>
      </c>
      <c r="G51" s="37">
        <v>500</v>
      </c>
      <c r="H51" s="37">
        <v>500</v>
      </c>
    </row>
    <row r="52" spans="1:8" ht="24.95" customHeight="1" x14ac:dyDescent="0.25">
      <c r="A52" s="12"/>
      <c r="B52" s="143">
        <v>3227</v>
      </c>
      <c r="C52" s="12" t="s">
        <v>76</v>
      </c>
      <c r="D52" s="35">
        <v>0</v>
      </c>
      <c r="E52" s="37">
        <v>300</v>
      </c>
      <c r="F52" s="37">
        <v>300</v>
      </c>
      <c r="G52" s="37">
        <v>300</v>
      </c>
      <c r="H52" s="37">
        <v>300</v>
      </c>
    </row>
    <row r="53" spans="1:8" ht="24.95" customHeight="1" x14ac:dyDescent="0.25">
      <c r="A53" s="12"/>
      <c r="B53" s="143">
        <v>3231</v>
      </c>
      <c r="C53" s="12" t="s">
        <v>77</v>
      </c>
      <c r="D53" s="35">
        <v>3431.15</v>
      </c>
      <c r="E53" s="37">
        <v>3800</v>
      </c>
      <c r="F53" s="37">
        <v>3800</v>
      </c>
      <c r="G53" s="37">
        <v>3800</v>
      </c>
      <c r="H53" s="37">
        <v>3800</v>
      </c>
    </row>
    <row r="54" spans="1:8" ht="24.95" customHeight="1" x14ac:dyDescent="0.25">
      <c r="A54" s="12"/>
      <c r="B54" s="143">
        <v>3232</v>
      </c>
      <c r="C54" s="12" t="s">
        <v>208</v>
      </c>
      <c r="D54" s="35">
        <v>8024.6</v>
      </c>
      <c r="E54" s="37">
        <v>6900</v>
      </c>
      <c r="F54" s="37">
        <v>6900</v>
      </c>
      <c r="G54" s="37">
        <v>6900</v>
      </c>
      <c r="H54" s="37">
        <v>6900</v>
      </c>
    </row>
    <row r="55" spans="1:8" ht="24.95" customHeight="1" x14ac:dyDescent="0.25">
      <c r="A55" s="12"/>
      <c r="B55" s="143">
        <v>3233</v>
      </c>
      <c r="C55" s="12" t="s">
        <v>57</v>
      </c>
      <c r="D55" s="35">
        <v>714.68</v>
      </c>
      <c r="E55" s="37"/>
      <c r="F55" s="37"/>
      <c r="G55" s="37"/>
      <c r="H55" s="37"/>
    </row>
    <row r="56" spans="1:8" ht="24.95" customHeight="1" x14ac:dyDescent="0.25">
      <c r="A56" s="12"/>
      <c r="B56" s="143">
        <v>3234</v>
      </c>
      <c r="C56" s="12" t="s">
        <v>58</v>
      </c>
      <c r="D56" s="35">
        <v>3334.93</v>
      </c>
      <c r="E56" s="37">
        <v>3800</v>
      </c>
      <c r="F56" s="37">
        <v>3800</v>
      </c>
      <c r="G56" s="37">
        <v>3800</v>
      </c>
      <c r="H56" s="37">
        <v>3800</v>
      </c>
    </row>
    <row r="57" spans="1:8" ht="24.95" customHeight="1" x14ac:dyDescent="0.25">
      <c r="A57" s="12"/>
      <c r="B57" s="143">
        <v>3235</v>
      </c>
      <c r="C57" s="12" t="s">
        <v>59</v>
      </c>
      <c r="D57" s="35">
        <v>172.56</v>
      </c>
      <c r="E57" s="37">
        <v>200</v>
      </c>
      <c r="F57" s="37">
        <v>200</v>
      </c>
      <c r="G57" s="37">
        <v>200</v>
      </c>
      <c r="H57" s="37">
        <v>200</v>
      </c>
    </row>
    <row r="58" spans="1:8" ht="24.95" customHeight="1" x14ac:dyDescent="0.25">
      <c r="A58" s="12"/>
      <c r="B58" s="143">
        <v>3236</v>
      </c>
      <c r="C58" s="12" t="s">
        <v>144</v>
      </c>
      <c r="D58" s="35">
        <v>1671.01</v>
      </c>
      <c r="E58" s="37">
        <v>3220</v>
      </c>
      <c r="F58" s="37">
        <v>3220</v>
      </c>
      <c r="G58" s="37">
        <v>3220</v>
      </c>
      <c r="H58" s="37">
        <v>3220</v>
      </c>
    </row>
    <row r="59" spans="1:8" ht="24.95" customHeight="1" x14ac:dyDescent="0.25">
      <c r="A59" s="12"/>
      <c r="B59" s="143">
        <v>3237</v>
      </c>
      <c r="C59" s="12" t="s">
        <v>61</v>
      </c>
      <c r="D59" s="35">
        <v>874.73</v>
      </c>
      <c r="E59" s="37">
        <v>840</v>
      </c>
      <c r="F59" s="37">
        <v>840</v>
      </c>
      <c r="G59" s="37">
        <v>840</v>
      </c>
      <c r="H59" s="37">
        <v>840</v>
      </c>
    </row>
    <row r="60" spans="1:8" ht="24.95" customHeight="1" x14ac:dyDescent="0.25">
      <c r="A60" s="12"/>
      <c r="B60" s="144">
        <v>3238</v>
      </c>
      <c r="C60" s="12" t="s">
        <v>62</v>
      </c>
      <c r="D60" s="35">
        <v>1953.19</v>
      </c>
      <c r="E60" s="37">
        <v>2500</v>
      </c>
      <c r="F60" s="37">
        <v>2500</v>
      </c>
      <c r="G60" s="37">
        <v>2500</v>
      </c>
      <c r="H60" s="37">
        <v>2500</v>
      </c>
    </row>
    <row r="61" spans="1:8" ht="24.95" customHeight="1" x14ac:dyDescent="0.25">
      <c r="A61" s="12"/>
      <c r="B61" s="144">
        <v>3239</v>
      </c>
      <c r="C61" s="12" t="s">
        <v>63</v>
      </c>
      <c r="D61" s="35">
        <v>398.22</v>
      </c>
      <c r="E61" s="37">
        <v>400</v>
      </c>
      <c r="F61" s="37">
        <v>400</v>
      </c>
      <c r="G61" s="37">
        <v>400</v>
      </c>
      <c r="H61" s="37">
        <v>400</v>
      </c>
    </row>
    <row r="62" spans="1:8" ht="24.95" customHeight="1" x14ac:dyDescent="0.25">
      <c r="A62" s="12"/>
      <c r="B62" s="144">
        <v>3291</v>
      </c>
      <c r="C62" s="12" t="s">
        <v>209</v>
      </c>
      <c r="D62" s="35">
        <v>0</v>
      </c>
      <c r="E62" s="37"/>
      <c r="F62" s="37"/>
      <c r="G62" s="37"/>
      <c r="H62" s="37"/>
    </row>
    <row r="63" spans="1:8" ht="24.95" customHeight="1" x14ac:dyDescent="0.25">
      <c r="A63" s="12"/>
      <c r="B63" s="144">
        <v>3293</v>
      </c>
      <c r="C63" s="12" t="s">
        <v>64</v>
      </c>
      <c r="D63" s="35">
        <v>795.2</v>
      </c>
      <c r="E63" s="37">
        <v>800</v>
      </c>
      <c r="F63" s="37">
        <v>800</v>
      </c>
      <c r="G63" s="37">
        <v>800</v>
      </c>
      <c r="H63" s="37">
        <v>800</v>
      </c>
    </row>
    <row r="64" spans="1:8" ht="24.95" customHeight="1" x14ac:dyDescent="0.25">
      <c r="A64" s="12"/>
      <c r="B64" s="144">
        <v>3294</v>
      </c>
      <c r="C64" s="12" t="s">
        <v>205</v>
      </c>
      <c r="D64" s="35">
        <v>176.36</v>
      </c>
      <c r="E64" s="37">
        <v>220</v>
      </c>
      <c r="F64" s="37">
        <v>220</v>
      </c>
      <c r="G64" s="37">
        <v>220</v>
      </c>
      <c r="H64" s="37">
        <v>220</v>
      </c>
    </row>
    <row r="65" spans="1:8" ht="24.95" customHeight="1" x14ac:dyDescent="0.25">
      <c r="A65" s="12"/>
      <c r="B65" s="144">
        <v>3295</v>
      </c>
      <c r="C65" s="12" t="s">
        <v>66</v>
      </c>
      <c r="D65" s="35">
        <v>3851.46</v>
      </c>
      <c r="E65" s="37">
        <v>4900</v>
      </c>
      <c r="F65" s="37">
        <v>6200</v>
      </c>
      <c r="G65" s="37">
        <v>6200</v>
      </c>
      <c r="H65" s="37">
        <v>6200</v>
      </c>
    </row>
    <row r="66" spans="1:8" ht="24.95" customHeight="1" x14ac:dyDescent="0.25">
      <c r="A66" s="12"/>
      <c r="B66" s="144">
        <v>3296</v>
      </c>
      <c r="C66" s="12" t="s">
        <v>160</v>
      </c>
      <c r="D66" s="35">
        <v>1851.48</v>
      </c>
      <c r="E66" s="37">
        <v>500</v>
      </c>
      <c r="F66" s="37">
        <v>500</v>
      </c>
      <c r="G66" s="37">
        <v>500</v>
      </c>
      <c r="H66" s="37">
        <v>500</v>
      </c>
    </row>
    <row r="67" spans="1:8" ht="24.95" customHeight="1" x14ac:dyDescent="0.25">
      <c r="A67" s="12"/>
      <c r="B67" s="144">
        <v>3299</v>
      </c>
      <c r="C67" s="12" t="s">
        <v>67</v>
      </c>
      <c r="D67" s="35">
        <v>3998.28</v>
      </c>
      <c r="E67" s="37">
        <v>7440</v>
      </c>
      <c r="F67" s="37">
        <v>11270</v>
      </c>
      <c r="G67" s="37">
        <v>11270</v>
      </c>
      <c r="H67" s="37">
        <v>11270</v>
      </c>
    </row>
    <row r="68" spans="1:8" ht="24.95" customHeight="1" x14ac:dyDescent="0.25">
      <c r="A68" s="12"/>
      <c r="B68" s="147">
        <v>34</v>
      </c>
      <c r="C68" s="12" t="s">
        <v>69</v>
      </c>
      <c r="D68" s="35"/>
      <c r="E68" s="37"/>
      <c r="F68" s="37"/>
      <c r="G68" s="37"/>
      <c r="H68" s="37"/>
    </row>
    <row r="69" spans="1:8" ht="24.95" customHeight="1" x14ac:dyDescent="0.25">
      <c r="A69" s="12"/>
      <c r="B69" s="144">
        <v>3431</v>
      </c>
      <c r="C69" s="12" t="s">
        <v>68</v>
      </c>
      <c r="D69" s="35">
        <v>749.76</v>
      </c>
      <c r="E69" s="37">
        <v>780</v>
      </c>
      <c r="F69" s="37">
        <v>830</v>
      </c>
      <c r="G69" s="37">
        <v>830</v>
      </c>
      <c r="H69" s="37">
        <v>830</v>
      </c>
    </row>
    <row r="70" spans="1:8" ht="24.95" customHeight="1" x14ac:dyDescent="0.25">
      <c r="A70" s="12"/>
      <c r="B70" s="144">
        <v>3433</v>
      </c>
      <c r="C70" s="12" t="s">
        <v>100</v>
      </c>
      <c r="D70" s="35">
        <v>1963.91</v>
      </c>
      <c r="E70" s="37">
        <v>530</v>
      </c>
      <c r="F70" s="37">
        <v>400</v>
      </c>
      <c r="G70" s="37">
        <v>400</v>
      </c>
      <c r="H70" s="37">
        <v>400</v>
      </c>
    </row>
    <row r="71" spans="1:8" ht="24.95" customHeight="1" x14ac:dyDescent="0.25">
      <c r="A71" s="12"/>
      <c r="B71" s="147">
        <v>37</v>
      </c>
      <c r="C71" s="12" t="s">
        <v>69</v>
      </c>
      <c r="D71" s="35"/>
      <c r="E71" s="37"/>
      <c r="F71" s="37"/>
      <c r="G71" s="37"/>
      <c r="H71" s="37"/>
    </row>
    <row r="72" spans="1:8" ht="24.95" customHeight="1" x14ac:dyDescent="0.25">
      <c r="A72" s="12"/>
      <c r="B72" s="144">
        <v>3722</v>
      </c>
      <c r="C72" s="12" t="s">
        <v>56</v>
      </c>
      <c r="D72" s="35">
        <v>31746.39</v>
      </c>
      <c r="E72" s="37">
        <v>37000</v>
      </c>
      <c r="F72" s="37">
        <v>40000</v>
      </c>
      <c r="G72" s="37">
        <v>40000</v>
      </c>
      <c r="H72" s="37">
        <v>40000</v>
      </c>
    </row>
    <row r="73" spans="1:8" ht="24.95" customHeight="1" x14ac:dyDescent="0.25">
      <c r="A73" s="12"/>
      <c r="B73" s="147">
        <v>38</v>
      </c>
      <c r="C73" s="12" t="s">
        <v>69</v>
      </c>
      <c r="D73" s="35"/>
      <c r="E73" s="37"/>
      <c r="F73" s="37"/>
      <c r="G73" s="37"/>
      <c r="H73" s="37"/>
    </row>
    <row r="74" spans="1:8" ht="24.95" customHeight="1" x14ac:dyDescent="0.25">
      <c r="A74" s="12"/>
      <c r="B74" s="144">
        <v>3812</v>
      </c>
      <c r="C74" s="12" t="s">
        <v>164</v>
      </c>
      <c r="D74" s="35">
        <v>887.97</v>
      </c>
      <c r="E74" s="37">
        <v>1000</v>
      </c>
      <c r="F74" s="37">
        <v>1000</v>
      </c>
      <c r="G74" s="37">
        <v>1000</v>
      </c>
      <c r="H74" s="37">
        <v>1000</v>
      </c>
    </row>
    <row r="75" spans="1:8" ht="24.95" customHeight="1" x14ac:dyDescent="0.25">
      <c r="A75" s="14">
        <v>4</v>
      </c>
      <c r="B75" s="15"/>
      <c r="C75" s="27" t="s">
        <v>18</v>
      </c>
      <c r="D75" s="146">
        <f>SUM(D77:D81)</f>
        <v>33142.29</v>
      </c>
      <c r="E75" s="146">
        <f t="shared" ref="E75" si="4">SUM(E77:E81)</f>
        <v>125100</v>
      </c>
      <c r="F75" s="146">
        <f>SUM(F77:F81)</f>
        <v>136400</v>
      </c>
      <c r="G75" s="146">
        <f>SUM(G77:G81)</f>
        <v>136400</v>
      </c>
      <c r="H75" s="146">
        <f>SUM(H77:H81)</f>
        <v>136400</v>
      </c>
    </row>
    <row r="76" spans="1:8" ht="24.95" customHeight="1" x14ac:dyDescent="0.25">
      <c r="A76" s="16"/>
      <c r="B76" s="16">
        <v>42</v>
      </c>
      <c r="C76" s="28" t="s">
        <v>195</v>
      </c>
      <c r="D76" s="35"/>
      <c r="E76" s="37"/>
      <c r="F76" s="37"/>
      <c r="G76" s="37"/>
      <c r="H76" s="38"/>
    </row>
    <row r="77" spans="1:8" ht="24.95" customHeight="1" x14ac:dyDescent="0.25">
      <c r="A77" s="16"/>
      <c r="B77" s="142">
        <v>4212</v>
      </c>
      <c r="C77" s="28" t="s">
        <v>152</v>
      </c>
      <c r="D77" s="35">
        <v>6578.38</v>
      </c>
      <c r="E77" s="37">
        <v>100000</v>
      </c>
      <c r="F77" s="37">
        <v>100000</v>
      </c>
      <c r="G77" s="37">
        <v>100000</v>
      </c>
      <c r="H77" s="37">
        <v>100000</v>
      </c>
    </row>
    <row r="78" spans="1:8" ht="24.95" customHeight="1" x14ac:dyDescent="0.25">
      <c r="A78" s="16"/>
      <c r="B78" s="142">
        <v>4221</v>
      </c>
      <c r="C78" s="28" t="s">
        <v>93</v>
      </c>
      <c r="D78" s="35">
        <v>6558.88</v>
      </c>
      <c r="E78" s="37"/>
      <c r="F78" s="37">
        <v>600</v>
      </c>
      <c r="G78" s="37">
        <v>600</v>
      </c>
      <c r="H78" s="37">
        <v>600</v>
      </c>
    </row>
    <row r="79" spans="1:8" ht="24.95" customHeight="1" x14ac:dyDescent="0.25">
      <c r="A79" s="16"/>
      <c r="B79" s="142">
        <v>4223</v>
      </c>
      <c r="C79" s="28" t="s">
        <v>155</v>
      </c>
      <c r="D79" s="35">
        <v>0</v>
      </c>
      <c r="E79" s="37"/>
      <c r="F79" s="37"/>
      <c r="G79" s="37"/>
      <c r="H79" s="38"/>
    </row>
    <row r="80" spans="1:8" ht="24.95" customHeight="1" x14ac:dyDescent="0.25">
      <c r="A80" s="16"/>
      <c r="B80" s="142">
        <v>4227</v>
      </c>
      <c r="C80" s="28" t="s">
        <v>203</v>
      </c>
      <c r="D80" s="35">
        <v>0</v>
      </c>
      <c r="E80" s="37"/>
      <c r="F80" s="37"/>
      <c r="G80" s="37"/>
      <c r="H80" s="38"/>
    </row>
    <row r="81" spans="1:8" ht="24.95" customHeight="1" x14ac:dyDescent="0.25">
      <c r="A81" s="16"/>
      <c r="B81" s="142">
        <v>4241</v>
      </c>
      <c r="C81" s="28" t="s">
        <v>129</v>
      </c>
      <c r="D81" s="35">
        <v>20005.03</v>
      </c>
      <c r="E81" s="37">
        <v>25100</v>
      </c>
      <c r="F81" s="37">
        <v>35800</v>
      </c>
      <c r="G81" s="37">
        <v>35800</v>
      </c>
      <c r="H81" s="37">
        <v>35800</v>
      </c>
    </row>
  </sheetData>
  <mergeCells count="5">
    <mergeCell ref="A1:H1"/>
    <mergeCell ref="A3:H3"/>
    <mergeCell ref="A5:H5"/>
    <mergeCell ref="A7:H7"/>
    <mergeCell ref="A30:H30"/>
  </mergeCells>
  <pageMargins left="0.70866141732283472" right="0.70866141732283472" top="0.74803149606299213" bottom="0.74803149606299213" header="0.31496062992125984" footer="0.31496062992125984"/>
  <pageSetup paperSize="9" scale="76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workbookViewId="0">
      <selection activeCell="F151" sqref="F15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1.85546875" customWidth="1"/>
    <col min="5" max="9" width="25.28515625" customWidth="1"/>
  </cols>
  <sheetData>
    <row r="1" spans="1:9" ht="42" customHeight="1" x14ac:dyDescent="0.25">
      <c r="A1" s="168" t="s">
        <v>215</v>
      </c>
      <c r="B1" s="168"/>
      <c r="C1" s="168"/>
      <c r="D1" s="168"/>
      <c r="E1" s="168"/>
      <c r="F1" s="168"/>
      <c r="G1" s="168"/>
      <c r="H1" s="168"/>
      <c r="I1" s="168"/>
    </row>
    <row r="2" spans="1:9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5.75" x14ac:dyDescent="0.25">
      <c r="A3" s="168" t="s">
        <v>25</v>
      </c>
      <c r="B3" s="168"/>
      <c r="C3" s="168"/>
      <c r="D3" s="168"/>
      <c r="E3" s="168"/>
      <c r="F3" s="168"/>
      <c r="G3" s="168"/>
      <c r="H3" s="198"/>
      <c r="I3" s="198"/>
    </row>
    <row r="4" spans="1:9" ht="18" x14ac:dyDescent="0.25">
      <c r="A4" s="26"/>
      <c r="B4" s="26"/>
      <c r="C4" s="26"/>
      <c r="D4" s="26"/>
      <c r="E4" s="26"/>
      <c r="F4" s="26"/>
      <c r="G4" s="5"/>
      <c r="H4" s="5"/>
      <c r="I4" s="5"/>
    </row>
    <row r="5" spans="1:9" ht="18" customHeight="1" x14ac:dyDescent="0.25">
      <c r="A5" s="168" t="s">
        <v>190</v>
      </c>
      <c r="B5" s="199"/>
      <c r="C5" s="199"/>
      <c r="D5" s="199"/>
      <c r="E5" s="199"/>
      <c r="F5" s="199"/>
      <c r="G5" s="199"/>
      <c r="H5" s="199"/>
      <c r="I5" s="199"/>
    </row>
    <row r="6" spans="1:9" ht="18" x14ac:dyDescent="0.25">
      <c r="A6" s="26"/>
      <c r="B6" s="26"/>
      <c r="C6" s="26"/>
      <c r="D6" s="26"/>
      <c r="E6" s="26"/>
      <c r="F6" s="26"/>
      <c r="G6" s="5"/>
      <c r="H6" s="5"/>
      <c r="I6" s="5"/>
    </row>
    <row r="7" spans="1:9" ht="15.75" x14ac:dyDescent="0.25">
      <c r="A7" s="168" t="s">
        <v>189</v>
      </c>
      <c r="B7" s="197"/>
      <c r="C7" s="197"/>
      <c r="D7" s="197"/>
      <c r="E7" s="197"/>
      <c r="F7" s="197"/>
      <c r="G7" s="197"/>
      <c r="H7" s="197"/>
      <c r="I7" s="197"/>
    </row>
    <row r="8" spans="1:9" ht="18" x14ac:dyDescent="0.25">
      <c r="A8" s="26"/>
      <c r="B8" s="26"/>
      <c r="C8" s="26"/>
      <c r="D8" s="26"/>
      <c r="E8" s="26"/>
      <c r="F8" s="26"/>
      <c r="G8" s="5"/>
      <c r="H8" s="5"/>
      <c r="I8" s="5"/>
    </row>
    <row r="9" spans="1:9" ht="25.5" x14ac:dyDescent="0.25">
      <c r="A9" s="22" t="s">
        <v>8</v>
      </c>
      <c r="B9" s="86" t="s">
        <v>9</v>
      </c>
      <c r="C9" s="86" t="s">
        <v>10</v>
      </c>
      <c r="D9" s="86" t="s">
        <v>6</v>
      </c>
      <c r="E9" s="86" t="s">
        <v>211</v>
      </c>
      <c r="F9" s="22" t="s">
        <v>226</v>
      </c>
      <c r="G9" s="22" t="s">
        <v>213</v>
      </c>
      <c r="H9" s="22" t="s">
        <v>153</v>
      </c>
      <c r="I9" s="22" t="s">
        <v>214</v>
      </c>
    </row>
    <row r="10" spans="1:9" ht="15.75" customHeight="1" x14ac:dyDescent="0.25">
      <c r="A10" s="11">
        <v>6</v>
      </c>
      <c r="B10" s="11"/>
      <c r="C10" s="11"/>
      <c r="D10" s="11" t="s">
        <v>11</v>
      </c>
      <c r="E10" s="119">
        <f>SUM(E12:E36)</f>
        <v>1801680.87</v>
      </c>
      <c r="F10" s="119">
        <f t="shared" ref="F10" si="0">SUM(F12:F36)</f>
        <v>2304265</v>
      </c>
      <c r="G10" s="119">
        <f>SUM(G12:G36)</f>
        <v>2608577</v>
      </c>
      <c r="H10" s="119">
        <f t="shared" ref="H10:I10" si="1">SUM(H12:H36)</f>
        <v>2608577</v>
      </c>
      <c r="I10" s="119">
        <f t="shared" si="1"/>
        <v>2608577</v>
      </c>
    </row>
    <row r="11" spans="1:9" ht="24.75" customHeight="1" x14ac:dyDescent="0.25">
      <c r="A11" s="11"/>
      <c r="B11" s="62">
        <v>63</v>
      </c>
      <c r="C11" s="16"/>
      <c r="D11" s="63" t="s">
        <v>37</v>
      </c>
      <c r="E11" s="35"/>
      <c r="F11" s="37"/>
      <c r="G11" s="37"/>
      <c r="H11" s="37"/>
      <c r="I11" s="37"/>
    </row>
    <row r="12" spans="1:9" x14ac:dyDescent="0.25">
      <c r="A12" s="11"/>
      <c r="B12" s="16"/>
      <c r="C12" s="16" t="s">
        <v>111</v>
      </c>
      <c r="D12" s="16" t="s">
        <v>106</v>
      </c>
      <c r="E12" s="35"/>
      <c r="F12" s="37"/>
      <c r="G12" s="37"/>
      <c r="H12" s="37"/>
      <c r="I12" s="37"/>
    </row>
    <row r="13" spans="1:9" x14ac:dyDescent="0.25">
      <c r="A13" s="11"/>
      <c r="B13" s="16">
        <v>6361</v>
      </c>
      <c r="C13" s="16"/>
      <c r="D13" s="16" t="s">
        <v>116</v>
      </c>
      <c r="E13" s="35">
        <v>1660242.81</v>
      </c>
      <c r="F13" s="37">
        <v>2075170</v>
      </c>
      <c r="G13" s="37">
        <v>2348000</v>
      </c>
      <c r="H13" s="37">
        <v>2348000</v>
      </c>
      <c r="I13" s="37">
        <v>2348000</v>
      </c>
    </row>
    <row r="14" spans="1:9" x14ac:dyDescent="0.25">
      <c r="A14" s="11"/>
      <c r="B14" s="16">
        <v>6362</v>
      </c>
      <c r="C14" s="16"/>
      <c r="D14" s="16" t="s">
        <v>117</v>
      </c>
      <c r="E14" s="35">
        <v>19437.29</v>
      </c>
      <c r="F14" s="37">
        <v>25000</v>
      </c>
      <c r="G14" s="37">
        <v>35000</v>
      </c>
      <c r="H14" s="37">
        <v>35000</v>
      </c>
      <c r="I14" s="37">
        <v>35000</v>
      </c>
    </row>
    <row r="15" spans="1:9" x14ac:dyDescent="0.25">
      <c r="A15" s="11"/>
      <c r="B15" s="16"/>
      <c r="C15" s="16"/>
      <c r="D15" s="16"/>
      <c r="E15" s="35"/>
      <c r="F15" s="37"/>
      <c r="G15" s="37"/>
      <c r="H15" s="37"/>
      <c r="I15" s="37"/>
    </row>
    <row r="16" spans="1:9" ht="15" customHeight="1" x14ac:dyDescent="0.25">
      <c r="A16" s="11"/>
      <c r="B16" s="62">
        <v>64</v>
      </c>
      <c r="C16" s="16"/>
      <c r="D16" s="16" t="s">
        <v>122</v>
      </c>
      <c r="E16" s="35"/>
      <c r="F16" s="37"/>
      <c r="G16" s="37"/>
      <c r="H16" s="37"/>
      <c r="I16" s="37"/>
    </row>
    <row r="17" spans="1:9" x14ac:dyDescent="0.25">
      <c r="A17" s="11"/>
      <c r="B17" s="16"/>
      <c r="C17" s="16">
        <v>33</v>
      </c>
      <c r="D17" s="16" t="s">
        <v>32</v>
      </c>
      <c r="E17" s="35"/>
      <c r="F17" s="37"/>
      <c r="G17" s="37"/>
      <c r="H17" s="37"/>
      <c r="I17" s="37"/>
    </row>
    <row r="18" spans="1:9" x14ac:dyDescent="0.25">
      <c r="A18" s="11"/>
      <c r="B18" s="16">
        <v>6413</v>
      </c>
      <c r="C18" s="16"/>
      <c r="D18" s="16" t="s">
        <v>123</v>
      </c>
      <c r="E18" s="35">
        <v>0.01</v>
      </c>
      <c r="F18" s="37">
        <v>1</v>
      </c>
      <c r="G18" s="37">
        <v>1</v>
      </c>
      <c r="H18" s="37">
        <v>1</v>
      </c>
      <c r="I18" s="37">
        <v>1</v>
      </c>
    </row>
    <row r="19" spans="1:9" x14ac:dyDescent="0.25">
      <c r="A19" s="12"/>
      <c r="B19" s="12"/>
      <c r="C19" s="13"/>
      <c r="D19" s="13"/>
      <c r="E19" s="35"/>
      <c r="F19" s="37"/>
      <c r="G19" s="37"/>
      <c r="H19" s="37"/>
      <c r="I19" s="37"/>
    </row>
    <row r="20" spans="1:9" ht="22.5" customHeight="1" x14ac:dyDescent="0.25">
      <c r="A20" s="11"/>
      <c r="B20" s="62">
        <v>65</v>
      </c>
      <c r="C20" s="16"/>
      <c r="D20" s="16" t="s">
        <v>118</v>
      </c>
      <c r="E20" s="35"/>
      <c r="F20" s="37"/>
      <c r="G20" s="37"/>
      <c r="H20" s="37"/>
      <c r="I20" s="37"/>
    </row>
    <row r="21" spans="1:9" x14ac:dyDescent="0.25">
      <c r="A21" s="12"/>
      <c r="B21" s="12"/>
      <c r="C21" s="57" t="s">
        <v>119</v>
      </c>
      <c r="D21" s="57" t="s">
        <v>103</v>
      </c>
      <c r="E21" s="35"/>
      <c r="F21" s="37"/>
      <c r="G21" s="37"/>
      <c r="H21" s="37"/>
      <c r="I21" s="37"/>
    </row>
    <row r="22" spans="1:9" x14ac:dyDescent="0.25">
      <c r="A22" s="12"/>
      <c r="B22" s="12">
        <v>6256</v>
      </c>
      <c r="C22" s="57"/>
      <c r="D22" s="57" t="s">
        <v>120</v>
      </c>
      <c r="E22" s="35">
        <v>5264.85</v>
      </c>
      <c r="F22" s="37">
        <v>300</v>
      </c>
      <c r="G22" s="37">
        <v>300</v>
      </c>
      <c r="H22" s="37">
        <v>300</v>
      </c>
      <c r="I22" s="37">
        <v>300</v>
      </c>
    </row>
    <row r="23" spans="1:9" x14ac:dyDescent="0.25">
      <c r="A23" s="12"/>
      <c r="B23" s="12"/>
      <c r="C23" s="57"/>
      <c r="D23" s="57"/>
      <c r="E23" s="35"/>
      <c r="F23" s="37"/>
      <c r="G23" s="37"/>
      <c r="H23" s="37"/>
      <c r="I23" s="37"/>
    </row>
    <row r="24" spans="1:9" ht="29.25" customHeight="1" x14ac:dyDescent="0.25">
      <c r="A24" s="11"/>
      <c r="B24" s="62">
        <v>66</v>
      </c>
      <c r="C24" s="16"/>
      <c r="D24" s="16" t="s">
        <v>121</v>
      </c>
      <c r="E24" s="35"/>
      <c r="F24" s="37"/>
      <c r="G24" s="37"/>
      <c r="H24" s="37"/>
      <c r="I24" s="37"/>
    </row>
    <row r="25" spans="1:9" ht="18" customHeight="1" x14ac:dyDescent="0.25">
      <c r="A25" s="12"/>
      <c r="B25" s="12"/>
      <c r="C25" s="13">
        <v>33</v>
      </c>
      <c r="D25" s="57" t="s">
        <v>32</v>
      </c>
      <c r="E25" s="35"/>
      <c r="F25" s="37"/>
      <c r="G25" s="37"/>
      <c r="H25" s="37"/>
      <c r="I25" s="37"/>
    </row>
    <row r="26" spans="1:9" ht="18" customHeight="1" x14ac:dyDescent="0.25">
      <c r="A26" s="12"/>
      <c r="B26" s="12">
        <v>6615</v>
      </c>
      <c r="C26" s="57"/>
      <c r="D26" s="57" t="s">
        <v>124</v>
      </c>
      <c r="E26" s="35">
        <v>1471.4</v>
      </c>
      <c r="F26" s="37">
        <v>1029</v>
      </c>
      <c r="G26" s="37">
        <v>1599</v>
      </c>
      <c r="H26" s="37">
        <v>1599</v>
      </c>
      <c r="I26" s="37">
        <v>1599</v>
      </c>
    </row>
    <row r="27" spans="1:9" ht="18" customHeight="1" x14ac:dyDescent="0.25">
      <c r="A27" s="12"/>
      <c r="B27" s="12">
        <v>6631</v>
      </c>
      <c r="C27" s="57"/>
      <c r="D27" s="57" t="s">
        <v>166</v>
      </c>
      <c r="E27" s="35"/>
      <c r="F27" s="37"/>
      <c r="G27" s="37"/>
      <c r="H27" s="37"/>
      <c r="I27" s="37"/>
    </row>
    <row r="28" spans="1:9" ht="18" customHeight="1" x14ac:dyDescent="0.25">
      <c r="A28" s="12"/>
      <c r="B28" s="12"/>
      <c r="C28" s="13"/>
      <c r="D28" s="13"/>
      <c r="E28" s="35"/>
      <c r="F28" s="37"/>
      <c r="G28" s="37"/>
      <c r="H28" s="37"/>
      <c r="I28" s="37"/>
    </row>
    <row r="29" spans="1:9" ht="17.25" customHeight="1" x14ac:dyDescent="0.25">
      <c r="A29" s="11"/>
      <c r="B29" s="62">
        <v>67</v>
      </c>
      <c r="C29" s="16"/>
      <c r="D29" s="16" t="s">
        <v>125</v>
      </c>
      <c r="E29" s="35"/>
      <c r="F29" s="37"/>
      <c r="G29" s="37"/>
      <c r="H29" s="37"/>
      <c r="I29" s="37"/>
    </row>
    <row r="30" spans="1:9" x14ac:dyDescent="0.25">
      <c r="A30" s="12"/>
      <c r="B30" s="12"/>
      <c r="C30" s="13">
        <v>11</v>
      </c>
      <c r="D30" s="57" t="s">
        <v>12</v>
      </c>
      <c r="E30" s="35"/>
      <c r="F30" s="37"/>
      <c r="G30" s="37"/>
      <c r="H30" s="37"/>
      <c r="I30" s="37"/>
    </row>
    <row r="31" spans="1:9" x14ac:dyDescent="0.25">
      <c r="A31" s="12"/>
      <c r="B31" s="12">
        <v>6711</v>
      </c>
      <c r="C31" s="13"/>
      <c r="D31" s="57" t="s">
        <v>151</v>
      </c>
      <c r="E31" s="35">
        <v>34763.03</v>
      </c>
      <c r="F31" s="37">
        <v>23197</v>
      </c>
      <c r="G31" s="37">
        <v>46409</v>
      </c>
      <c r="H31" s="37">
        <v>46409</v>
      </c>
      <c r="I31" s="37">
        <v>46409</v>
      </c>
    </row>
    <row r="32" spans="1:9" x14ac:dyDescent="0.25">
      <c r="A32" s="12"/>
      <c r="B32" s="12">
        <v>6712</v>
      </c>
      <c r="C32" s="13"/>
      <c r="D32" s="57" t="s">
        <v>210</v>
      </c>
      <c r="E32" s="35">
        <v>13607.26</v>
      </c>
      <c r="F32" s="37">
        <v>100000</v>
      </c>
      <c r="G32" s="37">
        <v>100700</v>
      </c>
      <c r="H32" s="37">
        <v>100700</v>
      </c>
      <c r="I32" s="37">
        <v>100700</v>
      </c>
    </row>
    <row r="33" spans="1:9" x14ac:dyDescent="0.25">
      <c r="A33" s="12"/>
      <c r="B33" s="12"/>
      <c r="C33" s="13">
        <v>41</v>
      </c>
      <c r="D33" s="57" t="s">
        <v>127</v>
      </c>
      <c r="E33" s="35"/>
      <c r="F33" s="37"/>
      <c r="G33" s="37"/>
      <c r="H33" s="37"/>
      <c r="I33" s="37"/>
    </row>
    <row r="34" spans="1:9" x14ac:dyDescent="0.25">
      <c r="A34" s="12"/>
      <c r="B34" s="12">
        <v>6711</v>
      </c>
      <c r="C34" s="13"/>
      <c r="D34" s="57" t="s">
        <v>151</v>
      </c>
      <c r="E34" s="35">
        <v>62802.98</v>
      </c>
      <c r="F34" s="37">
        <v>74568</v>
      </c>
      <c r="G34" s="37">
        <v>74568</v>
      </c>
      <c r="H34" s="37">
        <v>74568</v>
      </c>
      <c r="I34" s="37">
        <v>74568</v>
      </c>
    </row>
    <row r="35" spans="1:9" x14ac:dyDescent="0.25">
      <c r="A35" s="12"/>
      <c r="B35" s="12"/>
      <c r="C35" s="57" t="s">
        <v>150</v>
      </c>
      <c r="D35" s="57" t="s">
        <v>46</v>
      </c>
      <c r="E35" s="61"/>
      <c r="F35" s="61"/>
      <c r="G35" s="61"/>
      <c r="H35" s="61"/>
      <c r="I35" s="61"/>
    </row>
    <row r="36" spans="1:9" x14ac:dyDescent="0.25">
      <c r="A36" s="12"/>
      <c r="B36" s="12">
        <v>6711</v>
      </c>
      <c r="C36" s="57"/>
      <c r="D36" s="57" t="s">
        <v>151</v>
      </c>
      <c r="E36" s="61">
        <v>4091.24</v>
      </c>
      <c r="F36" s="61">
        <v>5000</v>
      </c>
      <c r="G36" s="61">
        <v>2000</v>
      </c>
      <c r="H36" s="61">
        <v>2000</v>
      </c>
      <c r="I36" s="61">
        <v>2000</v>
      </c>
    </row>
    <row r="37" spans="1:9" x14ac:dyDescent="0.25">
      <c r="A37" s="12"/>
      <c r="B37" s="12"/>
      <c r="C37" s="13"/>
      <c r="D37" s="13"/>
      <c r="E37" s="35"/>
      <c r="F37" s="37"/>
      <c r="G37" s="37"/>
      <c r="H37" s="37"/>
      <c r="I37" s="37"/>
    </row>
    <row r="38" spans="1:9" ht="22.5" customHeight="1" x14ac:dyDescent="0.25">
      <c r="A38" s="14">
        <v>7</v>
      </c>
      <c r="B38" s="15"/>
      <c r="C38" s="15"/>
      <c r="D38" s="81" t="s">
        <v>13</v>
      </c>
      <c r="E38" s="119">
        <f>E41</f>
        <v>97.74</v>
      </c>
      <c r="F38" s="119">
        <f t="shared" ref="F38:I38" si="2">F41</f>
        <v>100</v>
      </c>
      <c r="G38" s="119">
        <f t="shared" si="2"/>
        <v>100</v>
      </c>
      <c r="H38" s="119">
        <f t="shared" si="2"/>
        <v>100</v>
      </c>
      <c r="I38" s="119">
        <f t="shared" si="2"/>
        <v>100</v>
      </c>
    </row>
    <row r="39" spans="1:9" ht="24" customHeight="1" x14ac:dyDescent="0.25">
      <c r="A39" s="16"/>
      <c r="B39" s="62">
        <v>72</v>
      </c>
      <c r="C39" s="16"/>
      <c r="D39" s="28" t="s">
        <v>36</v>
      </c>
      <c r="E39" s="35"/>
      <c r="F39" s="37"/>
      <c r="G39" s="37"/>
      <c r="H39" s="37"/>
      <c r="I39" s="38"/>
    </row>
    <row r="40" spans="1:9" ht="25.5" x14ac:dyDescent="0.25">
      <c r="A40" s="16"/>
      <c r="B40" s="16"/>
      <c r="C40" s="16">
        <v>73</v>
      </c>
      <c r="D40" s="28" t="s">
        <v>165</v>
      </c>
      <c r="E40" s="35"/>
      <c r="F40" s="37"/>
      <c r="G40" s="37"/>
      <c r="H40" s="37"/>
      <c r="I40" s="38"/>
    </row>
    <row r="41" spans="1:9" x14ac:dyDescent="0.25">
      <c r="A41" s="16"/>
      <c r="B41" s="16">
        <v>7211</v>
      </c>
      <c r="C41" s="13"/>
      <c r="D41" s="57" t="s">
        <v>126</v>
      </c>
      <c r="E41" s="35">
        <v>97.74</v>
      </c>
      <c r="F41" s="37">
        <v>100</v>
      </c>
      <c r="G41" s="37">
        <v>100</v>
      </c>
      <c r="H41" s="37">
        <v>100</v>
      </c>
      <c r="I41" s="37">
        <v>100</v>
      </c>
    </row>
    <row r="44" spans="1:9" ht="15.75" x14ac:dyDescent="0.25">
      <c r="A44" s="168" t="s">
        <v>191</v>
      </c>
      <c r="B44" s="197"/>
      <c r="C44" s="197"/>
      <c r="D44" s="197"/>
      <c r="E44" s="197"/>
      <c r="F44" s="197"/>
      <c r="G44" s="197"/>
      <c r="H44" s="197"/>
      <c r="I44" s="197"/>
    </row>
    <row r="45" spans="1:9" ht="18" x14ac:dyDescent="0.25">
      <c r="A45" s="26"/>
      <c r="B45" s="26"/>
      <c r="C45" s="26"/>
      <c r="D45" s="26"/>
      <c r="E45" s="26"/>
      <c r="F45" s="26"/>
      <c r="G45" s="5"/>
      <c r="H45" s="5"/>
      <c r="I45" s="5"/>
    </row>
    <row r="46" spans="1:9" ht="25.5" x14ac:dyDescent="0.25">
      <c r="A46" s="22" t="s">
        <v>8</v>
      </c>
      <c r="B46" s="86" t="s">
        <v>9</v>
      </c>
      <c r="C46" s="86" t="s">
        <v>10</v>
      </c>
      <c r="D46" s="86" t="s">
        <v>15</v>
      </c>
      <c r="E46" s="86" t="s">
        <v>211</v>
      </c>
      <c r="F46" s="22" t="s">
        <v>212</v>
      </c>
      <c r="G46" s="22" t="s">
        <v>216</v>
      </c>
      <c r="H46" s="22" t="s">
        <v>153</v>
      </c>
      <c r="I46" s="22" t="s">
        <v>214</v>
      </c>
    </row>
    <row r="47" spans="1:9" ht="15.75" customHeight="1" x14ac:dyDescent="0.25">
      <c r="A47" s="11">
        <v>3</v>
      </c>
      <c r="B47" s="11"/>
      <c r="C47" s="11"/>
      <c r="D47" s="11" t="s">
        <v>16</v>
      </c>
      <c r="E47" s="119">
        <f t="shared" ref="E47:F47" si="3">SUM(E50:E129)</f>
        <v>1761706.17</v>
      </c>
      <c r="F47" s="119">
        <f t="shared" si="3"/>
        <v>2179265</v>
      </c>
      <c r="G47" s="119">
        <f>SUM(G50:G129)</f>
        <v>2472277</v>
      </c>
      <c r="H47" s="119">
        <f t="shared" ref="H47:I47" si="4">SUM(H50:H129)</f>
        <v>2472277</v>
      </c>
      <c r="I47" s="119">
        <f t="shared" si="4"/>
        <v>2472277</v>
      </c>
    </row>
    <row r="48" spans="1:9" ht="15.75" customHeight="1" x14ac:dyDescent="0.25">
      <c r="A48" s="11"/>
      <c r="B48" s="84">
        <v>31</v>
      </c>
      <c r="C48" s="16"/>
      <c r="D48" s="16" t="s">
        <v>17</v>
      </c>
      <c r="E48" s="9"/>
      <c r="F48" s="10"/>
      <c r="G48" s="10"/>
      <c r="H48" s="10"/>
      <c r="I48" s="10"/>
    </row>
    <row r="49" spans="1:9" x14ac:dyDescent="0.25">
      <c r="A49" s="12"/>
      <c r="B49" s="12"/>
      <c r="C49" s="57" t="s">
        <v>111</v>
      </c>
      <c r="D49" s="57" t="s">
        <v>112</v>
      </c>
      <c r="E49" s="35"/>
      <c r="F49" s="35"/>
      <c r="G49" s="35"/>
      <c r="H49" s="35"/>
      <c r="I49" s="35"/>
    </row>
    <row r="50" spans="1:9" x14ac:dyDescent="0.25">
      <c r="A50" s="12"/>
      <c r="B50" s="12">
        <v>3111</v>
      </c>
      <c r="C50" s="57"/>
      <c r="D50" s="58" t="s">
        <v>86</v>
      </c>
      <c r="E50" s="35">
        <v>1172982.92</v>
      </c>
      <c r="F50" s="59">
        <v>1500000</v>
      </c>
      <c r="G50" s="59">
        <v>1700000</v>
      </c>
      <c r="H50" s="59">
        <v>1700000</v>
      </c>
      <c r="I50" s="59">
        <v>1700000</v>
      </c>
    </row>
    <row r="51" spans="1:9" x14ac:dyDescent="0.25">
      <c r="A51" s="12"/>
      <c r="B51" s="12">
        <v>3113</v>
      </c>
      <c r="C51" s="57"/>
      <c r="D51" s="58" t="s">
        <v>113</v>
      </c>
      <c r="E51" s="59">
        <v>13785.66</v>
      </c>
      <c r="F51" s="59">
        <v>25000</v>
      </c>
      <c r="G51" s="59">
        <v>25000</v>
      </c>
      <c r="H51" s="59">
        <v>25000</v>
      </c>
      <c r="I51" s="59">
        <v>25000</v>
      </c>
    </row>
    <row r="52" spans="1:9" x14ac:dyDescent="0.25">
      <c r="A52" s="12"/>
      <c r="B52" s="12">
        <v>3114</v>
      </c>
      <c r="C52" s="13"/>
      <c r="D52" s="58" t="s">
        <v>114</v>
      </c>
      <c r="E52" s="60">
        <v>11566.37</v>
      </c>
      <c r="F52" s="60">
        <v>25000</v>
      </c>
      <c r="G52" s="60">
        <v>25000</v>
      </c>
      <c r="H52" s="60">
        <v>25000</v>
      </c>
      <c r="I52" s="60">
        <v>25000</v>
      </c>
    </row>
    <row r="53" spans="1:9" x14ac:dyDescent="0.25">
      <c r="A53" s="12"/>
      <c r="B53" s="12">
        <v>3121</v>
      </c>
      <c r="C53" s="57"/>
      <c r="D53" s="58" t="s">
        <v>87</v>
      </c>
      <c r="E53" s="59">
        <v>53821.77</v>
      </c>
      <c r="F53" s="59">
        <v>55000</v>
      </c>
      <c r="G53" s="59">
        <v>70000</v>
      </c>
      <c r="H53" s="59">
        <v>70000</v>
      </c>
      <c r="I53" s="59">
        <v>70000</v>
      </c>
    </row>
    <row r="54" spans="1:9" x14ac:dyDescent="0.25">
      <c r="A54" s="12"/>
      <c r="B54" s="12">
        <v>3132</v>
      </c>
      <c r="C54" s="57"/>
      <c r="D54" s="58" t="s">
        <v>115</v>
      </c>
      <c r="E54" s="59">
        <v>202025.47</v>
      </c>
      <c r="F54" s="59">
        <v>240000</v>
      </c>
      <c r="G54" s="59">
        <v>280000</v>
      </c>
      <c r="H54" s="59">
        <v>280000</v>
      </c>
      <c r="I54" s="59">
        <v>280000</v>
      </c>
    </row>
    <row r="55" spans="1:9" x14ac:dyDescent="0.25">
      <c r="A55" s="12"/>
      <c r="B55" s="12">
        <v>3133</v>
      </c>
      <c r="C55" s="57"/>
      <c r="D55" s="58" t="s">
        <v>170</v>
      </c>
      <c r="E55" s="59">
        <v>68.09</v>
      </c>
      <c r="F55" s="59">
        <v>100</v>
      </c>
      <c r="G55" s="59">
        <v>100</v>
      </c>
      <c r="H55" s="59">
        <v>100</v>
      </c>
      <c r="I55" s="59">
        <v>100</v>
      </c>
    </row>
    <row r="56" spans="1:9" x14ac:dyDescent="0.25">
      <c r="A56" s="12"/>
      <c r="B56" s="12"/>
      <c r="C56" s="13">
        <v>11</v>
      </c>
      <c r="D56" s="13" t="s">
        <v>12</v>
      </c>
      <c r="E56" s="35"/>
      <c r="F56" s="37"/>
      <c r="G56" s="37"/>
      <c r="H56" s="37"/>
      <c r="I56" s="37"/>
    </row>
    <row r="57" spans="1:9" x14ac:dyDescent="0.25">
      <c r="A57" s="12"/>
      <c r="B57" s="12">
        <v>3111</v>
      </c>
      <c r="C57" s="57"/>
      <c r="D57" s="58" t="s">
        <v>86</v>
      </c>
      <c r="E57" s="59">
        <v>19365.990000000002</v>
      </c>
      <c r="F57" s="59">
        <v>17000</v>
      </c>
      <c r="G57" s="59">
        <v>35700</v>
      </c>
      <c r="H57" s="59">
        <v>35700</v>
      </c>
      <c r="I57" s="59">
        <v>35700</v>
      </c>
    </row>
    <row r="58" spans="1:9" x14ac:dyDescent="0.25">
      <c r="A58" s="12"/>
      <c r="B58" s="12">
        <v>3121</v>
      </c>
      <c r="C58" s="57"/>
      <c r="D58" s="58" t="s">
        <v>87</v>
      </c>
      <c r="E58" s="59">
        <v>2300</v>
      </c>
      <c r="F58" s="59">
        <v>1800</v>
      </c>
      <c r="G58" s="59">
        <v>2300</v>
      </c>
      <c r="H58" s="59">
        <v>2300</v>
      </c>
      <c r="I58" s="59">
        <v>2300</v>
      </c>
    </row>
    <row r="59" spans="1:9" x14ac:dyDescent="0.25">
      <c r="A59" s="12"/>
      <c r="B59" s="12">
        <v>3132</v>
      </c>
      <c r="C59" s="57"/>
      <c r="D59" s="58" t="s">
        <v>115</v>
      </c>
      <c r="E59" s="59">
        <v>3195.38</v>
      </c>
      <c r="F59" s="59">
        <v>2487</v>
      </c>
      <c r="G59" s="59">
        <v>5749</v>
      </c>
      <c r="H59" s="59">
        <v>5749</v>
      </c>
      <c r="I59" s="59">
        <v>5749</v>
      </c>
    </row>
    <row r="60" spans="1:9" x14ac:dyDescent="0.25">
      <c r="A60" s="12"/>
      <c r="B60" s="12"/>
      <c r="C60" s="57"/>
      <c r="D60" s="58"/>
      <c r="E60" s="61"/>
      <c r="F60" s="59"/>
      <c r="G60" s="59"/>
      <c r="H60" s="59"/>
      <c r="I60" s="59"/>
    </row>
    <row r="61" spans="1:9" ht="15.75" customHeight="1" x14ac:dyDescent="0.25">
      <c r="A61" s="11"/>
      <c r="B61" s="84">
        <v>32</v>
      </c>
      <c r="C61" s="16"/>
      <c r="D61" s="16" t="s">
        <v>28</v>
      </c>
      <c r="E61" s="35"/>
      <c r="F61" s="10"/>
      <c r="G61" s="10"/>
      <c r="H61" s="10"/>
      <c r="I61" s="10"/>
    </row>
    <row r="62" spans="1:9" ht="15.75" customHeight="1" x14ac:dyDescent="0.25">
      <c r="A62" s="11"/>
      <c r="B62" s="16"/>
      <c r="C62" s="16" t="s">
        <v>119</v>
      </c>
      <c r="D62" s="16" t="s">
        <v>103</v>
      </c>
      <c r="E62" s="35"/>
      <c r="F62" s="10"/>
      <c r="G62" s="10"/>
      <c r="H62" s="10"/>
      <c r="I62" s="10"/>
    </row>
    <row r="63" spans="1:9" ht="15.75" customHeight="1" x14ac:dyDescent="0.25">
      <c r="A63" s="11"/>
      <c r="B63" s="16">
        <v>3222</v>
      </c>
      <c r="C63" s="16"/>
      <c r="D63" s="16" t="s">
        <v>104</v>
      </c>
      <c r="E63" s="35">
        <v>795.09</v>
      </c>
      <c r="F63" s="37">
        <v>300</v>
      </c>
      <c r="G63" s="37">
        <v>0</v>
      </c>
      <c r="H63" s="37">
        <v>0</v>
      </c>
      <c r="I63" s="37">
        <v>0</v>
      </c>
    </row>
    <row r="64" spans="1:9" ht="15.75" customHeight="1" x14ac:dyDescent="0.25">
      <c r="A64" s="11"/>
      <c r="B64" s="16">
        <v>3299</v>
      </c>
      <c r="C64" s="16"/>
      <c r="D64" s="16" t="s">
        <v>142</v>
      </c>
      <c r="E64" s="35">
        <v>0</v>
      </c>
      <c r="F64" s="37">
        <v>0</v>
      </c>
      <c r="G64" s="37">
        <v>300</v>
      </c>
      <c r="H64" s="37">
        <v>300</v>
      </c>
      <c r="I64" s="37">
        <v>300</v>
      </c>
    </row>
    <row r="65" spans="1:9" ht="15.75" customHeight="1" x14ac:dyDescent="0.25">
      <c r="A65" s="11"/>
      <c r="B65" s="16"/>
      <c r="C65" s="16">
        <v>33</v>
      </c>
      <c r="D65" s="16" t="s">
        <v>32</v>
      </c>
      <c r="E65" s="35"/>
      <c r="F65" s="10"/>
      <c r="G65" s="10"/>
      <c r="H65" s="10"/>
      <c r="I65" s="10"/>
    </row>
    <row r="66" spans="1:9" ht="15.75" customHeight="1" x14ac:dyDescent="0.25">
      <c r="A66" s="11"/>
      <c r="B66" s="16">
        <v>3211</v>
      </c>
      <c r="C66" s="16"/>
      <c r="D66" s="16" t="s">
        <v>51</v>
      </c>
      <c r="E66" s="35">
        <v>0</v>
      </c>
      <c r="F66" s="10"/>
      <c r="G66" s="10"/>
      <c r="H66" s="10"/>
      <c r="I66" s="10"/>
    </row>
    <row r="67" spans="1:9" ht="15.75" customHeight="1" x14ac:dyDescent="0.25">
      <c r="A67" s="11"/>
      <c r="B67" s="16">
        <v>3299</v>
      </c>
      <c r="C67" s="16"/>
      <c r="D67" s="16" t="s">
        <v>142</v>
      </c>
      <c r="E67" s="35">
        <v>508.79</v>
      </c>
      <c r="F67" s="37">
        <v>1000</v>
      </c>
      <c r="G67" s="37">
        <v>1000</v>
      </c>
      <c r="H67" s="37">
        <v>1000</v>
      </c>
      <c r="I67" s="37">
        <v>1000</v>
      </c>
    </row>
    <row r="68" spans="1:9" x14ac:dyDescent="0.25">
      <c r="A68" s="12"/>
      <c r="B68" s="12"/>
      <c r="C68" s="57" t="s">
        <v>111</v>
      </c>
      <c r="D68" s="57" t="s">
        <v>112</v>
      </c>
      <c r="E68" s="35"/>
      <c r="F68" s="10"/>
      <c r="G68" s="10"/>
      <c r="H68" s="10"/>
      <c r="I68" s="10"/>
    </row>
    <row r="69" spans="1:9" x14ac:dyDescent="0.25">
      <c r="A69" s="12"/>
      <c r="B69" s="12">
        <v>3211</v>
      </c>
      <c r="C69" s="57"/>
      <c r="D69" s="58" t="s">
        <v>51</v>
      </c>
      <c r="E69" s="59">
        <v>220.01</v>
      </c>
      <c r="F69" s="59">
        <v>1800</v>
      </c>
      <c r="G69" s="59">
        <v>2000</v>
      </c>
      <c r="H69" s="59">
        <v>2000</v>
      </c>
      <c r="I69" s="59">
        <v>2000</v>
      </c>
    </row>
    <row r="70" spans="1:9" x14ac:dyDescent="0.25">
      <c r="A70" s="12"/>
      <c r="B70" s="12">
        <v>3212</v>
      </c>
      <c r="C70" s="57"/>
      <c r="D70" s="58" t="s">
        <v>141</v>
      </c>
      <c r="E70" s="59">
        <v>91904.7</v>
      </c>
      <c r="F70" s="59">
        <v>95000</v>
      </c>
      <c r="G70" s="59">
        <v>100000</v>
      </c>
      <c r="H70" s="59">
        <v>100000</v>
      </c>
      <c r="I70" s="59">
        <v>100000</v>
      </c>
    </row>
    <row r="71" spans="1:9" x14ac:dyDescent="0.25">
      <c r="A71" s="12"/>
      <c r="B71" s="12">
        <v>3213</v>
      </c>
      <c r="C71" s="13"/>
      <c r="D71" s="58" t="s">
        <v>52</v>
      </c>
      <c r="E71" s="60">
        <v>80</v>
      </c>
      <c r="F71" s="60">
        <v>200</v>
      </c>
      <c r="G71" s="60">
        <v>500</v>
      </c>
      <c r="H71" s="60">
        <v>500</v>
      </c>
      <c r="I71" s="60">
        <v>500</v>
      </c>
    </row>
    <row r="72" spans="1:9" x14ac:dyDescent="0.25">
      <c r="A72" s="12"/>
      <c r="B72" s="12">
        <v>3214</v>
      </c>
      <c r="C72" s="13"/>
      <c r="D72" s="58" t="s">
        <v>53</v>
      </c>
      <c r="E72" s="60">
        <v>0</v>
      </c>
      <c r="F72" s="60"/>
      <c r="G72" s="60"/>
      <c r="H72" s="60"/>
      <c r="I72" s="60"/>
    </row>
    <row r="73" spans="1:9" x14ac:dyDescent="0.25">
      <c r="A73" s="12"/>
      <c r="B73" s="12">
        <v>3221</v>
      </c>
      <c r="C73" s="57"/>
      <c r="D73" s="58" t="s">
        <v>140</v>
      </c>
      <c r="E73" s="59">
        <v>1496.9</v>
      </c>
      <c r="F73" s="59">
        <v>450</v>
      </c>
      <c r="G73" s="59">
        <v>2500</v>
      </c>
      <c r="H73" s="59">
        <v>2500</v>
      </c>
      <c r="I73" s="59">
        <v>2500</v>
      </c>
    </row>
    <row r="74" spans="1:9" x14ac:dyDescent="0.25">
      <c r="A74" s="12"/>
      <c r="B74" s="12">
        <v>3222</v>
      </c>
      <c r="C74" s="57"/>
      <c r="D74" s="58" t="s">
        <v>104</v>
      </c>
      <c r="E74" s="59">
        <v>73270.39</v>
      </c>
      <c r="F74" s="59">
        <v>90000</v>
      </c>
      <c r="G74" s="59">
        <v>90000</v>
      </c>
      <c r="H74" s="59">
        <v>90000</v>
      </c>
      <c r="I74" s="59">
        <v>90000</v>
      </c>
    </row>
    <row r="75" spans="1:9" x14ac:dyDescent="0.25">
      <c r="A75" s="12"/>
      <c r="B75" s="12">
        <v>3231</v>
      </c>
      <c r="C75" s="57"/>
      <c r="D75" s="58" t="s">
        <v>169</v>
      </c>
      <c r="E75" s="61">
        <v>0</v>
      </c>
      <c r="F75" s="59"/>
      <c r="G75" s="59"/>
      <c r="H75" s="59"/>
      <c r="I75" s="59"/>
    </row>
    <row r="76" spans="1:9" x14ac:dyDescent="0.25">
      <c r="A76" s="12"/>
      <c r="B76" s="12">
        <v>3236</v>
      </c>
      <c r="C76" s="57"/>
      <c r="D76" s="58" t="s">
        <v>144</v>
      </c>
      <c r="E76" s="61">
        <v>0</v>
      </c>
      <c r="F76" s="59"/>
      <c r="G76" s="59"/>
      <c r="H76" s="59"/>
      <c r="I76" s="59"/>
    </row>
    <row r="77" spans="1:9" x14ac:dyDescent="0.25">
      <c r="A77" s="12"/>
      <c r="B77" s="12">
        <v>3295</v>
      </c>
      <c r="C77" s="57"/>
      <c r="D77" s="58" t="s">
        <v>66</v>
      </c>
      <c r="E77" s="61">
        <v>3527.96</v>
      </c>
      <c r="F77" s="59">
        <v>4700</v>
      </c>
      <c r="G77" s="59">
        <v>6000</v>
      </c>
      <c r="H77" s="59">
        <v>6000</v>
      </c>
      <c r="I77" s="59">
        <v>6000</v>
      </c>
    </row>
    <row r="78" spans="1:9" x14ac:dyDescent="0.25">
      <c r="A78" s="12"/>
      <c r="B78" s="12">
        <v>3296</v>
      </c>
      <c r="C78" s="57"/>
      <c r="D78" s="58" t="s">
        <v>160</v>
      </c>
      <c r="E78" s="61">
        <v>1851.48</v>
      </c>
      <c r="F78" s="59">
        <v>500</v>
      </c>
      <c r="G78" s="59">
        <v>500</v>
      </c>
      <c r="H78" s="59">
        <v>500</v>
      </c>
      <c r="I78" s="59">
        <v>500</v>
      </c>
    </row>
    <row r="79" spans="1:9" x14ac:dyDescent="0.25">
      <c r="A79" s="12"/>
      <c r="B79" s="12">
        <v>3299</v>
      </c>
      <c r="C79" s="57"/>
      <c r="D79" s="58" t="s">
        <v>142</v>
      </c>
      <c r="E79" s="61">
        <v>1636.29</v>
      </c>
      <c r="F79" s="59">
        <v>3920</v>
      </c>
      <c r="G79" s="59">
        <v>7000</v>
      </c>
      <c r="H79" s="59">
        <v>7000</v>
      </c>
      <c r="I79" s="59">
        <v>7000</v>
      </c>
    </row>
    <row r="80" spans="1:9" x14ac:dyDescent="0.25">
      <c r="A80" s="12"/>
      <c r="B80" s="12"/>
      <c r="C80" s="13">
        <v>41</v>
      </c>
      <c r="D80" s="57" t="s">
        <v>127</v>
      </c>
      <c r="E80" s="35"/>
      <c r="F80" s="10"/>
      <c r="G80" s="10"/>
      <c r="H80" s="10"/>
      <c r="I80" s="10"/>
    </row>
    <row r="81" spans="1:11" x14ac:dyDescent="0.25">
      <c r="A81" s="12"/>
      <c r="B81" s="12">
        <v>3211</v>
      </c>
      <c r="C81" s="57"/>
      <c r="D81" s="58" t="s">
        <v>51</v>
      </c>
      <c r="E81" s="59">
        <v>812.9</v>
      </c>
      <c r="F81" s="59">
        <v>2000</v>
      </c>
      <c r="G81" s="59">
        <v>2000</v>
      </c>
      <c r="H81" s="59">
        <v>2000</v>
      </c>
      <c r="I81" s="59">
        <v>2000</v>
      </c>
      <c r="K81" s="73"/>
    </row>
    <row r="82" spans="1:11" x14ac:dyDescent="0.25">
      <c r="A82" s="12"/>
      <c r="B82" s="12">
        <v>3213</v>
      </c>
      <c r="C82" s="13"/>
      <c r="D82" s="58" t="s">
        <v>52</v>
      </c>
      <c r="E82" s="60">
        <v>321.18</v>
      </c>
      <c r="F82" s="60">
        <v>500</v>
      </c>
      <c r="G82" s="60">
        <v>500</v>
      </c>
      <c r="H82" s="60">
        <v>500</v>
      </c>
      <c r="I82" s="60">
        <v>500</v>
      </c>
    </row>
    <row r="83" spans="1:11" x14ac:dyDescent="0.25">
      <c r="A83" s="12"/>
      <c r="B83" s="12">
        <v>3214</v>
      </c>
      <c r="C83" s="13"/>
      <c r="D83" s="58" t="s">
        <v>53</v>
      </c>
      <c r="E83" s="60">
        <v>458.6</v>
      </c>
      <c r="F83" s="60">
        <v>1000</v>
      </c>
      <c r="G83" s="60">
        <v>1000</v>
      </c>
      <c r="H83" s="60">
        <v>1000</v>
      </c>
      <c r="I83" s="60">
        <v>1000</v>
      </c>
    </row>
    <row r="84" spans="1:11" x14ac:dyDescent="0.25">
      <c r="A84" s="12"/>
      <c r="B84" s="12">
        <v>3221</v>
      </c>
      <c r="C84" s="57"/>
      <c r="D84" s="58" t="s">
        <v>140</v>
      </c>
      <c r="E84" s="59">
        <v>10577.06</v>
      </c>
      <c r="F84" s="59">
        <v>12650</v>
      </c>
      <c r="G84" s="59">
        <v>12650</v>
      </c>
      <c r="H84" s="59">
        <v>12650</v>
      </c>
      <c r="I84" s="59">
        <v>12650</v>
      </c>
    </row>
    <row r="85" spans="1:11" x14ac:dyDescent="0.25">
      <c r="A85" s="12"/>
      <c r="B85" s="12">
        <v>3222</v>
      </c>
      <c r="C85" s="57"/>
      <c r="D85" s="58" t="s">
        <v>104</v>
      </c>
      <c r="E85" s="61">
        <v>328.32</v>
      </c>
      <c r="F85" s="59">
        <v>150</v>
      </c>
      <c r="G85" s="59">
        <v>150</v>
      </c>
      <c r="H85" s="59">
        <v>150</v>
      </c>
      <c r="I85" s="59">
        <v>150</v>
      </c>
    </row>
    <row r="86" spans="1:11" x14ac:dyDescent="0.25">
      <c r="A86" s="12"/>
      <c r="B86" s="12">
        <v>3223</v>
      </c>
      <c r="C86" s="57"/>
      <c r="D86" s="58" t="s">
        <v>74</v>
      </c>
      <c r="E86" s="61">
        <v>22570.34</v>
      </c>
      <c r="F86" s="59">
        <v>28331</v>
      </c>
      <c r="G86" s="59">
        <v>28331</v>
      </c>
      <c r="H86" s="59">
        <v>28331</v>
      </c>
      <c r="I86" s="59">
        <v>28331</v>
      </c>
    </row>
    <row r="87" spans="1:11" x14ac:dyDescent="0.25">
      <c r="A87" s="12"/>
      <c r="B87" s="12">
        <v>3224</v>
      </c>
      <c r="C87" s="57"/>
      <c r="D87" s="58" t="s">
        <v>145</v>
      </c>
      <c r="E87" s="61">
        <v>3668.55</v>
      </c>
      <c r="F87" s="59">
        <v>4167</v>
      </c>
      <c r="G87" s="59">
        <v>4167</v>
      </c>
      <c r="H87" s="59">
        <v>4167</v>
      </c>
      <c r="I87" s="59">
        <v>4167</v>
      </c>
    </row>
    <row r="88" spans="1:11" x14ac:dyDescent="0.25">
      <c r="A88" s="12"/>
      <c r="B88" s="12">
        <v>3225</v>
      </c>
      <c r="C88" s="57"/>
      <c r="D88" s="58" t="s">
        <v>75</v>
      </c>
      <c r="E88" s="61">
        <v>884.82</v>
      </c>
      <c r="F88" s="59">
        <v>500</v>
      </c>
      <c r="G88" s="59">
        <v>500</v>
      </c>
      <c r="H88" s="59">
        <v>500</v>
      </c>
      <c r="I88" s="59">
        <v>500</v>
      </c>
    </row>
    <row r="89" spans="1:11" x14ac:dyDescent="0.25">
      <c r="A89" s="12"/>
      <c r="B89" s="12">
        <v>3227</v>
      </c>
      <c r="C89" s="57"/>
      <c r="D89" s="58" t="s">
        <v>143</v>
      </c>
      <c r="E89" s="59">
        <v>0</v>
      </c>
      <c r="F89" s="59">
        <v>300</v>
      </c>
      <c r="G89" s="59">
        <v>300</v>
      </c>
      <c r="H89" s="59">
        <v>300</v>
      </c>
      <c r="I89" s="59">
        <v>300</v>
      </c>
    </row>
    <row r="90" spans="1:11" x14ac:dyDescent="0.25">
      <c r="A90" s="12"/>
      <c r="B90" s="12">
        <v>3231</v>
      </c>
      <c r="C90" s="13"/>
      <c r="D90" s="58" t="s">
        <v>77</v>
      </c>
      <c r="E90" s="60">
        <v>3431.15</v>
      </c>
      <c r="F90" s="60">
        <v>3800</v>
      </c>
      <c r="G90" s="60">
        <v>3800</v>
      </c>
      <c r="H90" s="60">
        <v>3800</v>
      </c>
      <c r="I90" s="60">
        <v>3800</v>
      </c>
    </row>
    <row r="91" spans="1:11" x14ac:dyDescent="0.25">
      <c r="A91" s="12"/>
      <c r="B91" s="12">
        <v>3232</v>
      </c>
      <c r="C91" s="13"/>
      <c r="D91" s="58" t="s">
        <v>146</v>
      </c>
      <c r="E91" s="60">
        <v>8024.6</v>
      </c>
      <c r="F91" s="60">
        <v>6900</v>
      </c>
      <c r="G91" s="60">
        <v>6900</v>
      </c>
      <c r="H91" s="60">
        <v>6900</v>
      </c>
      <c r="I91" s="60">
        <v>6900</v>
      </c>
    </row>
    <row r="92" spans="1:11" x14ac:dyDescent="0.25">
      <c r="A92" s="12"/>
      <c r="B92" s="12">
        <v>3233</v>
      </c>
      <c r="C92" s="57"/>
      <c r="D92" s="58" t="s">
        <v>57</v>
      </c>
      <c r="E92" s="59">
        <v>714.68</v>
      </c>
      <c r="F92" s="59">
        <v>0</v>
      </c>
      <c r="G92" s="59">
        <v>0</v>
      </c>
      <c r="H92" s="59">
        <v>0</v>
      </c>
      <c r="I92" s="59">
        <v>0</v>
      </c>
    </row>
    <row r="93" spans="1:11" x14ac:dyDescent="0.25">
      <c r="A93" s="12"/>
      <c r="B93" s="12">
        <v>3234</v>
      </c>
      <c r="C93" s="57"/>
      <c r="D93" s="58" t="s">
        <v>58</v>
      </c>
      <c r="E93" s="59">
        <v>3334.93</v>
      </c>
      <c r="F93" s="59">
        <v>3800</v>
      </c>
      <c r="G93" s="59">
        <v>3800</v>
      </c>
      <c r="H93" s="59">
        <v>3800</v>
      </c>
      <c r="I93" s="59">
        <v>3800</v>
      </c>
    </row>
    <row r="94" spans="1:11" x14ac:dyDescent="0.25">
      <c r="A94" s="12"/>
      <c r="B94" s="12">
        <v>3235</v>
      </c>
      <c r="C94" s="57"/>
      <c r="D94" s="58" t="s">
        <v>59</v>
      </c>
      <c r="E94" s="59">
        <v>172.56</v>
      </c>
      <c r="F94" s="59">
        <v>200</v>
      </c>
      <c r="G94" s="59">
        <v>200</v>
      </c>
      <c r="H94" s="59">
        <v>200</v>
      </c>
      <c r="I94" s="59">
        <v>200</v>
      </c>
    </row>
    <row r="95" spans="1:11" x14ac:dyDescent="0.25">
      <c r="A95" s="12"/>
      <c r="B95" s="12">
        <v>3236</v>
      </c>
      <c r="C95" s="13"/>
      <c r="D95" s="58" t="s">
        <v>144</v>
      </c>
      <c r="E95" s="60">
        <v>1671.01</v>
      </c>
      <c r="F95" s="60">
        <v>3220</v>
      </c>
      <c r="G95" s="60">
        <v>3220</v>
      </c>
      <c r="H95" s="60">
        <v>3220</v>
      </c>
      <c r="I95" s="60">
        <v>3220</v>
      </c>
    </row>
    <row r="96" spans="1:11" x14ac:dyDescent="0.25">
      <c r="A96" s="12"/>
      <c r="B96" s="12">
        <v>3237</v>
      </c>
      <c r="C96" s="13"/>
      <c r="D96" s="58" t="s">
        <v>61</v>
      </c>
      <c r="E96" s="60">
        <v>248.85</v>
      </c>
      <c r="F96" s="60">
        <v>300</v>
      </c>
      <c r="G96" s="60">
        <v>300</v>
      </c>
      <c r="H96" s="60">
        <v>300</v>
      </c>
      <c r="I96" s="60">
        <v>300</v>
      </c>
    </row>
    <row r="97" spans="1:9" x14ac:dyDescent="0.25">
      <c r="A97" s="12"/>
      <c r="B97" s="12">
        <v>3238</v>
      </c>
      <c r="C97" s="57"/>
      <c r="D97" s="58" t="s">
        <v>62</v>
      </c>
      <c r="E97" s="59">
        <v>1953.19</v>
      </c>
      <c r="F97" s="59">
        <v>2500</v>
      </c>
      <c r="G97" s="59">
        <v>2500</v>
      </c>
      <c r="H97" s="59">
        <v>2500</v>
      </c>
      <c r="I97" s="59">
        <v>2500</v>
      </c>
    </row>
    <row r="98" spans="1:9" x14ac:dyDescent="0.25">
      <c r="A98" s="12"/>
      <c r="B98" s="12">
        <v>3239</v>
      </c>
      <c r="C98" s="57"/>
      <c r="D98" s="58" t="s">
        <v>63</v>
      </c>
      <c r="E98" s="59">
        <v>398.22</v>
      </c>
      <c r="F98" s="59">
        <v>400</v>
      </c>
      <c r="G98" s="59">
        <v>400</v>
      </c>
      <c r="H98" s="59">
        <v>400</v>
      </c>
      <c r="I98" s="59">
        <v>400</v>
      </c>
    </row>
    <row r="99" spans="1:9" x14ac:dyDescent="0.25">
      <c r="A99" s="12"/>
      <c r="B99" s="12">
        <v>3293</v>
      </c>
      <c r="C99" s="57"/>
      <c r="D99" s="58" t="s">
        <v>64</v>
      </c>
      <c r="E99" s="59">
        <v>795.2</v>
      </c>
      <c r="F99" s="59">
        <v>800</v>
      </c>
      <c r="G99" s="59">
        <v>800</v>
      </c>
      <c r="H99" s="59">
        <v>800</v>
      </c>
      <c r="I99" s="59">
        <v>800</v>
      </c>
    </row>
    <row r="100" spans="1:9" x14ac:dyDescent="0.25">
      <c r="A100" s="12"/>
      <c r="B100" s="12">
        <v>3294</v>
      </c>
      <c r="C100" s="57"/>
      <c r="D100" s="58" t="s">
        <v>65</v>
      </c>
      <c r="E100" s="59">
        <v>176.36</v>
      </c>
      <c r="F100" s="59">
        <v>220</v>
      </c>
      <c r="G100" s="59">
        <v>220</v>
      </c>
      <c r="H100" s="59">
        <v>220</v>
      </c>
      <c r="I100" s="59">
        <v>220</v>
      </c>
    </row>
    <row r="101" spans="1:9" x14ac:dyDescent="0.25">
      <c r="A101" s="12"/>
      <c r="B101" s="12">
        <v>3295</v>
      </c>
      <c r="C101" s="13"/>
      <c r="D101" s="58" t="s">
        <v>66</v>
      </c>
      <c r="E101" s="60">
        <v>323.5</v>
      </c>
      <c r="F101" s="60">
        <v>200</v>
      </c>
      <c r="G101" s="60">
        <v>200</v>
      </c>
      <c r="H101" s="60">
        <v>200</v>
      </c>
      <c r="I101" s="60">
        <v>200</v>
      </c>
    </row>
    <row r="102" spans="1:9" x14ac:dyDescent="0.25">
      <c r="A102" s="12"/>
      <c r="B102" s="12">
        <v>3299</v>
      </c>
      <c r="C102" s="57"/>
      <c r="D102" s="58" t="s">
        <v>142</v>
      </c>
      <c r="E102" s="59">
        <v>1187.2</v>
      </c>
      <c r="F102" s="59">
        <v>1850</v>
      </c>
      <c r="G102" s="59">
        <v>1800</v>
      </c>
      <c r="H102" s="59">
        <v>1800</v>
      </c>
      <c r="I102" s="59">
        <v>1800</v>
      </c>
    </row>
    <row r="103" spans="1:9" x14ac:dyDescent="0.25">
      <c r="A103" s="12"/>
      <c r="B103" s="12"/>
      <c r="C103" s="13">
        <v>11</v>
      </c>
      <c r="D103" s="13" t="s">
        <v>12</v>
      </c>
      <c r="E103" s="35"/>
      <c r="F103" s="10"/>
      <c r="G103" s="10"/>
      <c r="H103" s="10"/>
      <c r="I103" s="10"/>
    </row>
    <row r="104" spans="1:9" x14ac:dyDescent="0.25">
      <c r="A104" s="12"/>
      <c r="B104" s="12">
        <v>3211</v>
      </c>
      <c r="C104" s="57"/>
      <c r="D104" s="58" t="s">
        <v>51</v>
      </c>
      <c r="E104" s="59">
        <v>185.84</v>
      </c>
      <c r="F104" s="59">
        <v>200</v>
      </c>
      <c r="G104" s="59">
        <v>300</v>
      </c>
      <c r="H104" s="59">
        <v>300</v>
      </c>
      <c r="I104" s="59">
        <v>300</v>
      </c>
    </row>
    <row r="105" spans="1:9" x14ac:dyDescent="0.25">
      <c r="A105" s="12"/>
      <c r="B105" s="12">
        <v>3212</v>
      </c>
      <c r="C105" s="57"/>
      <c r="D105" s="58" t="s">
        <v>141</v>
      </c>
      <c r="E105" s="59">
        <v>944.86</v>
      </c>
      <c r="F105" s="59">
        <v>500</v>
      </c>
      <c r="G105" s="59">
        <v>650</v>
      </c>
      <c r="H105" s="59">
        <v>650</v>
      </c>
      <c r="I105" s="59">
        <v>650</v>
      </c>
    </row>
    <row r="106" spans="1:9" x14ac:dyDescent="0.25">
      <c r="A106" s="12"/>
      <c r="B106" s="12">
        <v>3213</v>
      </c>
      <c r="C106" s="57"/>
      <c r="D106" s="58" t="s">
        <v>52</v>
      </c>
      <c r="E106" s="59">
        <v>56.25</v>
      </c>
      <c r="F106" s="59"/>
      <c r="G106" s="59"/>
      <c r="H106" s="59"/>
      <c r="I106" s="59"/>
    </row>
    <row r="107" spans="1:9" x14ac:dyDescent="0.25">
      <c r="A107" s="12"/>
      <c r="B107" s="12">
        <v>3223</v>
      </c>
      <c r="C107" s="57"/>
      <c r="D107" s="58" t="s">
        <v>74</v>
      </c>
      <c r="E107" s="59">
        <v>7422.83</v>
      </c>
      <c r="F107" s="59"/>
      <c r="G107" s="59"/>
      <c r="H107" s="59"/>
      <c r="I107" s="59"/>
    </row>
    <row r="108" spans="1:9" x14ac:dyDescent="0.25">
      <c r="A108" s="12"/>
      <c r="B108" s="12">
        <v>3225</v>
      </c>
      <c r="C108" s="57"/>
      <c r="D108" s="58" t="s">
        <v>75</v>
      </c>
      <c r="E108" s="59">
        <v>0</v>
      </c>
      <c r="F108" s="59"/>
      <c r="G108" s="59"/>
      <c r="H108" s="59"/>
      <c r="I108" s="59"/>
    </row>
    <row r="109" spans="1:9" x14ac:dyDescent="0.25">
      <c r="A109" s="12"/>
      <c r="B109" s="12">
        <v>3237</v>
      </c>
      <c r="C109" s="57"/>
      <c r="D109" s="58" t="s">
        <v>61</v>
      </c>
      <c r="E109" s="59">
        <v>625.88</v>
      </c>
      <c r="F109" s="59">
        <v>540</v>
      </c>
      <c r="G109" s="59">
        <v>540</v>
      </c>
      <c r="H109" s="59">
        <v>540</v>
      </c>
      <c r="I109" s="59">
        <v>540</v>
      </c>
    </row>
    <row r="110" spans="1:9" x14ac:dyDescent="0.25">
      <c r="A110" s="12"/>
      <c r="B110" s="12">
        <v>3291</v>
      </c>
      <c r="C110" s="57"/>
      <c r="D110" s="58" t="s">
        <v>149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</row>
    <row r="111" spans="1:9" x14ac:dyDescent="0.25">
      <c r="A111" s="12"/>
      <c r="B111" s="12">
        <v>3299</v>
      </c>
      <c r="C111" s="57"/>
      <c r="D111" s="58" t="s">
        <v>142</v>
      </c>
      <c r="E111" s="59">
        <v>666</v>
      </c>
      <c r="F111" s="59">
        <v>670</v>
      </c>
      <c r="G111" s="59">
        <v>1170</v>
      </c>
      <c r="H111" s="59">
        <v>1170</v>
      </c>
      <c r="I111" s="59">
        <v>1170</v>
      </c>
    </row>
    <row r="112" spans="1:9" x14ac:dyDescent="0.25">
      <c r="A112" s="12"/>
      <c r="B112" s="12"/>
      <c r="C112" s="57"/>
      <c r="D112" s="58"/>
      <c r="E112" s="61"/>
      <c r="F112" s="59"/>
      <c r="G112" s="59"/>
      <c r="H112" s="59"/>
      <c r="I112" s="59"/>
    </row>
    <row r="113" spans="1:9" ht="15.75" customHeight="1" x14ac:dyDescent="0.25">
      <c r="A113" s="11"/>
      <c r="B113" s="84">
        <v>34</v>
      </c>
      <c r="C113" s="16"/>
      <c r="D113" s="16" t="s">
        <v>69</v>
      </c>
      <c r="E113" s="35"/>
      <c r="F113" s="10"/>
      <c r="G113" s="10"/>
      <c r="H113" s="10"/>
      <c r="I113" s="10"/>
    </row>
    <row r="114" spans="1:9" x14ac:dyDescent="0.25">
      <c r="A114" s="12"/>
      <c r="B114" s="12"/>
      <c r="C114" s="57">
        <v>41</v>
      </c>
      <c r="D114" s="57" t="s">
        <v>127</v>
      </c>
      <c r="E114" s="35"/>
      <c r="F114" s="10"/>
      <c r="G114" s="10"/>
      <c r="H114" s="10"/>
      <c r="I114" s="10"/>
    </row>
    <row r="115" spans="1:9" x14ac:dyDescent="0.25">
      <c r="A115" s="12"/>
      <c r="B115" s="12">
        <v>3431</v>
      </c>
      <c r="C115" s="57"/>
      <c r="D115" s="58" t="s">
        <v>68</v>
      </c>
      <c r="E115" s="59">
        <v>749.76</v>
      </c>
      <c r="F115" s="59">
        <v>780</v>
      </c>
      <c r="G115" s="59">
        <v>830</v>
      </c>
      <c r="H115" s="59">
        <v>830</v>
      </c>
      <c r="I115" s="59">
        <v>830</v>
      </c>
    </row>
    <row r="116" spans="1:9" x14ac:dyDescent="0.25">
      <c r="A116" s="12"/>
      <c r="B116" s="12"/>
      <c r="C116" s="57">
        <v>33</v>
      </c>
      <c r="D116" s="57" t="s">
        <v>32</v>
      </c>
      <c r="E116" s="35"/>
      <c r="F116" s="10"/>
      <c r="G116" s="10"/>
      <c r="H116" s="10"/>
      <c r="I116" s="10"/>
    </row>
    <row r="117" spans="1:9" x14ac:dyDescent="0.25">
      <c r="A117" s="12"/>
      <c r="B117" s="12">
        <v>3433</v>
      </c>
      <c r="C117" s="57"/>
      <c r="D117" s="58" t="s">
        <v>100</v>
      </c>
      <c r="E117" s="59">
        <v>2.23</v>
      </c>
      <c r="F117" s="59">
        <v>30</v>
      </c>
      <c r="G117" s="59">
        <v>0</v>
      </c>
      <c r="H117" s="59">
        <v>0</v>
      </c>
      <c r="I117" s="59">
        <v>0</v>
      </c>
    </row>
    <row r="118" spans="1:9" x14ac:dyDescent="0.25">
      <c r="A118" s="12"/>
      <c r="B118" s="12"/>
      <c r="C118" s="57" t="s">
        <v>111</v>
      </c>
      <c r="D118" s="57" t="s">
        <v>112</v>
      </c>
      <c r="E118" s="35"/>
      <c r="F118" s="10"/>
      <c r="G118" s="10"/>
      <c r="H118" s="10"/>
      <c r="I118" s="10"/>
    </row>
    <row r="119" spans="1:9" x14ac:dyDescent="0.25">
      <c r="A119" s="12"/>
      <c r="B119" s="12">
        <v>3433</v>
      </c>
      <c r="C119" s="57"/>
      <c r="D119" s="58" t="s">
        <v>100</v>
      </c>
      <c r="E119" s="59">
        <v>1961.68</v>
      </c>
      <c r="F119" s="59">
        <v>500</v>
      </c>
      <c r="G119" s="59">
        <v>400</v>
      </c>
      <c r="H119" s="59">
        <v>400</v>
      </c>
      <c r="I119" s="59">
        <v>400</v>
      </c>
    </row>
    <row r="120" spans="1:9" x14ac:dyDescent="0.25">
      <c r="A120" s="12"/>
      <c r="B120" s="12"/>
      <c r="C120" s="57"/>
      <c r="D120" s="58"/>
      <c r="E120" s="61"/>
      <c r="F120" s="61"/>
      <c r="G120" s="61"/>
      <c r="H120" s="61"/>
      <c r="I120" s="61"/>
    </row>
    <row r="121" spans="1:9" x14ac:dyDescent="0.25">
      <c r="A121" s="12"/>
      <c r="B121" s="85">
        <v>37</v>
      </c>
      <c r="C121" s="57"/>
      <c r="D121" s="58" t="s">
        <v>130</v>
      </c>
      <c r="E121" s="61"/>
      <c r="F121" s="61"/>
      <c r="G121" s="61"/>
      <c r="H121" s="61"/>
      <c r="I121" s="61"/>
    </row>
    <row r="122" spans="1:9" x14ac:dyDescent="0.25">
      <c r="A122" s="12"/>
      <c r="B122" s="12"/>
      <c r="C122" s="57" t="s">
        <v>111</v>
      </c>
      <c r="D122" s="58" t="s">
        <v>112</v>
      </c>
      <c r="E122" s="61"/>
      <c r="F122" s="61"/>
      <c r="G122" s="61"/>
      <c r="H122" s="61"/>
      <c r="I122" s="61"/>
    </row>
    <row r="123" spans="1:9" x14ac:dyDescent="0.25">
      <c r="A123" s="12"/>
      <c r="B123" s="12">
        <v>3722</v>
      </c>
      <c r="C123" s="57"/>
      <c r="D123" s="58" t="s">
        <v>130</v>
      </c>
      <c r="E123" s="88">
        <v>27655.15</v>
      </c>
      <c r="F123" s="61">
        <v>32000</v>
      </c>
      <c r="G123" s="61">
        <v>38000</v>
      </c>
      <c r="H123" s="61">
        <v>38000</v>
      </c>
      <c r="I123" s="61">
        <v>38000</v>
      </c>
    </row>
    <row r="124" spans="1:9" x14ac:dyDescent="0.25">
      <c r="A124" s="12"/>
      <c r="B124" s="12"/>
      <c r="C124" s="57" t="s">
        <v>150</v>
      </c>
      <c r="D124" s="57" t="s">
        <v>46</v>
      </c>
      <c r="E124" s="61">
        <v>0</v>
      </c>
      <c r="F124" s="61">
        <v>0</v>
      </c>
      <c r="G124" s="61">
        <v>0</v>
      </c>
      <c r="H124" s="61">
        <v>0</v>
      </c>
      <c r="I124" s="61">
        <v>0</v>
      </c>
    </row>
    <row r="125" spans="1:9" x14ac:dyDescent="0.25">
      <c r="A125" s="12"/>
      <c r="B125" s="12">
        <v>3722</v>
      </c>
      <c r="C125" s="57"/>
      <c r="D125" s="58" t="s">
        <v>130</v>
      </c>
      <c r="E125" s="61">
        <v>4091.24</v>
      </c>
      <c r="F125" s="61">
        <v>5000</v>
      </c>
      <c r="G125" s="61">
        <v>2000</v>
      </c>
      <c r="H125" s="61">
        <v>2000</v>
      </c>
      <c r="I125" s="61">
        <v>2000</v>
      </c>
    </row>
    <row r="126" spans="1:9" x14ac:dyDescent="0.25">
      <c r="A126" s="12"/>
      <c r="B126" s="12"/>
      <c r="C126" s="57"/>
      <c r="D126" s="58"/>
      <c r="E126" s="61">
        <v>0</v>
      </c>
      <c r="F126" s="61">
        <v>0</v>
      </c>
      <c r="G126" s="61">
        <v>0</v>
      </c>
      <c r="H126" s="61">
        <v>0</v>
      </c>
      <c r="I126" s="61">
        <v>0</v>
      </c>
    </row>
    <row r="127" spans="1:9" x14ac:dyDescent="0.25">
      <c r="A127" s="12"/>
      <c r="B127" s="85">
        <v>38</v>
      </c>
      <c r="C127" s="57"/>
      <c r="D127" s="58" t="s">
        <v>166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</row>
    <row r="128" spans="1:9" x14ac:dyDescent="0.25">
      <c r="A128" s="12"/>
      <c r="B128" s="12"/>
      <c r="C128" s="57" t="s">
        <v>111</v>
      </c>
      <c r="D128" s="58" t="s">
        <v>112</v>
      </c>
      <c r="E128" s="61">
        <v>0</v>
      </c>
      <c r="F128" s="61">
        <v>0</v>
      </c>
      <c r="G128" s="61">
        <v>0</v>
      </c>
      <c r="H128" s="61">
        <v>0</v>
      </c>
      <c r="I128" s="61">
        <v>0</v>
      </c>
    </row>
    <row r="129" spans="1:9" x14ac:dyDescent="0.25">
      <c r="A129" s="12"/>
      <c r="B129" s="12">
        <v>3812</v>
      </c>
      <c r="C129" s="57"/>
      <c r="D129" s="58" t="s">
        <v>167</v>
      </c>
      <c r="E129" s="61">
        <v>887.97</v>
      </c>
      <c r="F129" s="61">
        <v>1000</v>
      </c>
      <c r="G129" s="61">
        <v>1000</v>
      </c>
      <c r="H129" s="61">
        <v>1000</v>
      </c>
      <c r="I129" s="61">
        <v>1000</v>
      </c>
    </row>
    <row r="130" spans="1:9" x14ac:dyDescent="0.25">
      <c r="A130" s="12"/>
      <c r="B130" s="12"/>
      <c r="C130" s="57"/>
      <c r="D130" s="58"/>
      <c r="E130" s="61"/>
      <c r="F130" s="61"/>
      <c r="G130" s="61"/>
      <c r="H130" s="61"/>
      <c r="I130" s="61"/>
    </row>
    <row r="131" spans="1:9" ht="24" customHeight="1" x14ac:dyDescent="0.25">
      <c r="A131" s="11">
        <v>4</v>
      </c>
      <c r="B131" s="11"/>
      <c r="C131" s="11"/>
      <c r="D131" s="11" t="s">
        <v>18</v>
      </c>
      <c r="E131" s="119">
        <f>SUM(E133:E145)</f>
        <v>33142.29</v>
      </c>
      <c r="F131" s="119">
        <f t="shared" ref="F131" si="5">SUM(F133:F145)</f>
        <v>125100</v>
      </c>
      <c r="G131" s="119">
        <f>SUM(G133:G145)</f>
        <v>136400</v>
      </c>
      <c r="H131" s="119">
        <f t="shared" ref="H131:I131" si="6">SUM(H133:H145)</f>
        <v>136400</v>
      </c>
      <c r="I131" s="119">
        <f t="shared" si="6"/>
        <v>136400</v>
      </c>
    </row>
    <row r="132" spans="1:9" ht="30" customHeight="1" x14ac:dyDescent="0.25">
      <c r="A132" s="11"/>
      <c r="B132" s="84">
        <v>42</v>
      </c>
      <c r="C132" s="16"/>
      <c r="D132" s="16" t="s">
        <v>147</v>
      </c>
      <c r="E132" s="35"/>
      <c r="F132" s="10"/>
      <c r="G132" s="10"/>
      <c r="H132" s="10"/>
      <c r="I132" s="10"/>
    </row>
    <row r="133" spans="1:9" x14ac:dyDescent="0.25">
      <c r="A133" s="12"/>
      <c r="B133" s="12"/>
      <c r="C133" s="57">
        <v>11</v>
      </c>
      <c r="D133" s="57" t="s">
        <v>12</v>
      </c>
      <c r="E133" s="35"/>
      <c r="F133" s="10"/>
      <c r="G133" s="10"/>
      <c r="H133" s="10"/>
      <c r="I133" s="10"/>
    </row>
    <row r="134" spans="1:9" x14ac:dyDescent="0.25">
      <c r="A134" s="12"/>
      <c r="B134" s="12">
        <v>4212</v>
      </c>
      <c r="C134" s="57"/>
      <c r="D134" s="57" t="s">
        <v>152</v>
      </c>
      <c r="E134" s="35">
        <v>6578.38</v>
      </c>
      <c r="F134" s="37">
        <v>100000</v>
      </c>
      <c r="G134" s="37">
        <v>100000</v>
      </c>
      <c r="H134" s="37">
        <v>100000</v>
      </c>
      <c r="I134" s="37">
        <v>100000</v>
      </c>
    </row>
    <row r="135" spans="1:9" x14ac:dyDescent="0.25">
      <c r="A135" s="12"/>
      <c r="B135" s="12">
        <v>4221</v>
      </c>
      <c r="C135" s="57"/>
      <c r="D135" s="58" t="s">
        <v>93</v>
      </c>
      <c r="E135" s="59">
        <v>6558.88</v>
      </c>
      <c r="F135" s="37"/>
      <c r="G135" s="37"/>
      <c r="H135" s="37"/>
      <c r="I135" s="37"/>
    </row>
    <row r="136" spans="1:9" x14ac:dyDescent="0.25">
      <c r="A136" s="12"/>
      <c r="B136" s="12">
        <v>4223</v>
      </c>
      <c r="C136" s="57"/>
      <c r="D136" s="58" t="s">
        <v>155</v>
      </c>
      <c r="E136" s="59">
        <v>0</v>
      </c>
      <c r="F136" s="37"/>
      <c r="G136" s="37"/>
      <c r="H136" s="37"/>
      <c r="I136" s="37"/>
    </row>
    <row r="137" spans="1:9" x14ac:dyDescent="0.25">
      <c r="A137" s="12"/>
      <c r="B137" s="12">
        <v>4227</v>
      </c>
      <c r="C137" s="57"/>
      <c r="D137" s="58" t="s">
        <v>168</v>
      </c>
      <c r="E137" s="59">
        <v>0</v>
      </c>
      <c r="F137" s="37"/>
      <c r="G137" s="37"/>
      <c r="H137" s="37"/>
      <c r="I137" s="37"/>
    </row>
    <row r="138" spans="1:9" x14ac:dyDescent="0.25">
      <c r="A138" s="12"/>
      <c r="B138" s="12">
        <v>4241</v>
      </c>
      <c r="C138" s="57"/>
      <c r="D138" s="58" t="s">
        <v>129</v>
      </c>
      <c r="E138" s="59">
        <v>470</v>
      </c>
      <c r="F138" s="37"/>
      <c r="G138" s="37">
        <v>700</v>
      </c>
      <c r="H138" s="37">
        <v>700</v>
      </c>
      <c r="I138" s="37">
        <v>700</v>
      </c>
    </row>
    <row r="139" spans="1:9" x14ac:dyDescent="0.25">
      <c r="A139" s="12"/>
      <c r="B139" s="12"/>
      <c r="C139" s="57">
        <v>33</v>
      </c>
      <c r="D139" s="57" t="s">
        <v>32</v>
      </c>
      <c r="E139" s="35"/>
      <c r="F139" s="10"/>
      <c r="G139" s="10"/>
      <c r="H139" s="10"/>
      <c r="I139" s="10"/>
    </row>
    <row r="140" spans="1:9" x14ac:dyDescent="0.25">
      <c r="A140" s="12"/>
      <c r="B140" s="12">
        <v>4221</v>
      </c>
      <c r="C140" s="57"/>
      <c r="D140" s="58" t="s">
        <v>93</v>
      </c>
      <c r="E140" s="87">
        <v>0</v>
      </c>
      <c r="F140" s="37">
        <v>0</v>
      </c>
      <c r="G140" s="37">
        <v>600</v>
      </c>
      <c r="H140" s="37">
        <v>600</v>
      </c>
      <c r="I140" s="37">
        <v>600</v>
      </c>
    </row>
    <row r="141" spans="1:9" x14ac:dyDescent="0.25">
      <c r="A141" s="12"/>
      <c r="B141" s="12"/>
      <c r="C141" s="57" t="s">
        <v>111</v>
      </c>
      <c r="D141" s="57" t="s">
        <v>112</v>
      </c>
      <c r="E141" s="35"/>
      <c r="F141" s="10"/>
      <c r="G141" s="10"/>
      <c r="H141" s="10"/>
      <c r="I141" s="10"/>
    </row>
    <row r="142" spans="1:9" x14ac:dyDescent="0.25">
      <c r="A142" s="12"/>
      <c r="B142" s="12">
        <v>4241</v>
      </c>
      <c r="C142" s="57"/>
      <c r="D142" s="58" t="s">
        <v>129</v>
      </c>
      <c r="E142" s="87">
        <v>19437.29</v>
      </c>
      <c r="F142" s="37">
        <v>25000</v>
      </c>
      <c r="G142" s="37">
        <v>35000</v>
      </c>
      <c r="H142" s="37">
        <v>35000</v>
      </c>
      <c r="I142" s="37">
        <v>35000</v>
      </c>
    </row>
    <row r="143" spans="1:9" x14ac:dyDescent="0.25">
      <c r="A143" s="12"/>
      <c r="B143" s="12"/>
      <c r="C143" s="57">
        <v>73</v>
      </c>
      <c r="D143" s="58" t="s">
        <v>148</v>
      </c>
      <c r="E143" s="59"/>
      <c r="F143" s="37"/>
      <c r="G143" s="37"/>
      <c r="H143" s="37"/>
      <c r="I143" s="37"/>
    </row>
    <row r="144" spans="1:9" x14ac:dyDescent="0.25">
      <c r="A144" s="12"/>
      <c r="B144" s="12">
        <v>4221</v>
      </c>
      <c r="C144" s="57"/>
      <c r="D144" s="58" t="s">
        <v>93</v>
      </c>
      <c r="E144" s="59">
        <v>0</v>
      </c>
      <c r="F144" s="59">
        <v>0</v>
      </c>
      <c r="G144" s="59"/>
      <c r="H144" s="59"/>
      <c r="I144" s="59"/>
    </row>
    <row r="145" spans="1:10" x14ac:dyDescent="0.25">
      <c r="A145" s="12"/>
      <c r="B145" s="12">
        <v>4241</v>
      </c>
      <c r="C145" s="13"/>
      <c r="D145" s="58" t="s">
        <v>129</v>
      </c>
      <c r="E145" s="60">
        <v>97.74</v>
      </c>
      <c r="F145" s="60">
        <v>100</v>
      </c>
      <c r="G145" s="60">
        <v>100</v>
      </c>
      <c r="H145" s="60">
        <v>100</v>
      </c>
      <c r="I145" s="60">
        <v>100</v>
      </c>
    </row>
    <row r="148" spans="1:10" x14ac:dyDescent="0.25">
      <c r="D148" s="167"/>
      <c r="E148" s="111"/>
      <c r="F148" s="111"/>
      <c r="G148" s="111"/>
      <c r="H148" s="111"/>
      <c r="I148" s="111"/>
      <c r="J148" s="111"/>
    </row>
    <row r="149" spans="1:10" x14ac:dyDescent="0.25">
      <c r="D149" s="48"/>
      <c r="E149" s="48"/>
      <c r="F149" s="48"/>
      <c r="G149" s="48"/>
      <c r="H149" s="48"/>
      <c r="I149" s="48"/>
      <c r="J149" s="48"/>
    </row>
    <row r="150" spans="1:10" x14ac:dyDescent="0.25">
      <c r="D150" s="48"/>
      <c r="E150" s="48"/>
      <c r="F150" s="48"/>
      <c r="G150" s="48"/>
      <c r="H150" s="48"/>
      <c r="I150" s="48"/>
      <c r="J150" s="48"/>
    </row>
    <row r="151" spans="1:10" x14ac:dyDescent="0.25">
      <c r="D151" s="48"/>
      <c r="E151" s="111"/>
      <c r="F151" s="111"/>
      <c r="G151" s="111"/>
      <c r="H151" s="111"/>
      <c r="I151" s="111"/>
      <c r="J151" s="48"/>
    </row>
    <row r="152" spans="1:10" x14ac:dyDescent="0.25">
      <c r="D152" s="48"/>
      <c r="E152" s="48"/>
      <c r="F152" s="48"/>
      <c r="G152" s="48"/>
      <c r="H152" s="48"/>
      <c r="I152" s="48"/>
      <c r="J152" s="48"/>
    </row>
    <row r="153" spans="1:10" x14ac:dyDescent="0.25">
      <c r="E153" s="48"/>
    </row>
    <row r="154" spans="1:10" x14ac:dyDescent="0.25">
      <c r="E154" s="73"/>
      <c r="F154" s="73"/>
      <c r="G154" s="73"/>
      <c r="H154" s="73"/>
      <c r="I154" s="73"/>
    </row>
    <row r="156" spans="1:10" x14ac:dyDescent="0.25">
      <c r="G156" s="166"/>
      <c r="H156" s="166"/>
      <c r="I156" s="166"/>
    </row>
  </sheetData>
  <mergeCells count="5">
    <mergeCell ref="A1:I1"/>
    <mergeCell ref="A3:I3"/>
    <mergeCell ref="A5:I5"/>
    <mergeCell ref="A7:I7"/>
    <mergeCell ref="A44:I44"/>
  </mergeCells>
  <pageMargins left="0.70866141732283472" right="0.70866141732283472" top="0.74803149606299213" bottom="0.74803149606299213" header="0.31496062992125984" footer="0.31496062992125984"/>
  <pageSetup paperSize="9" scale="72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C27" sqref="C27"/>
    </sheetView>
  </sheetViews>
  <sheetFormatPr defaultRowHeight="15" x14ac:dyDescent="0.25"/>
  <cols>
    <col min="1" max="1" width="44.140625" customWidth="1"/>
    <col min="2" max="6" width="25.28515625" customWidth="1"/>
  </cols>
  <sheetData>
    <row r="1" spans="1:7" ht="42" customHeight="1" x14ac:dyDescent="0.25">
      <c r="A1" s="168" t="s">
        <v>215</v>
      </c>
      <c r="B1" s="168"/>
      <c r="C1" s="168"/>
      <c r="D1" s="168"/>
      <c r="E1" s="168"/>
      <c r="F1" s="168"/>
    </row>
    <row r="2" spans="1:7" ht="18" customHeight="1" x14ac:dyDescent="0.25">
      <c r="A2" s="26"/>
      <c r="B2" s="26"/>
      <c r="C2" s="26"/>
      <c r="D2" s="26"/>
      <c r="E2" s="26"/>
      <c r="F2" s="26"/>
    </row>
    <row r="3" spans="1:7" ht="15.75" x14ac:dyDescent="0.25">
      <c r="A3" s="168" t="s">
        <v>25</v>
      </c>
      <c r="B3" s="168"/>
      <c r="C3" s="168"/>
      <c r="D3" s="198"/>
      <c r="E3" s="198"/>
      <c r="F3" s="198"/>
    </row>
    <row r="4" spans="1:7" ht="18" x14ac:dyDescent="0.25">
      <c r="A4" s="26"/>
      <c r="B4" s="26"/>
      <c r="C4" s="26"/>
      <c r="D4" s="5"/>
      <c r="E4" s="5"/>
      <c r="F4" s="5"/>
    </row>
    <row r="5" spans="1:7" ht="18" customHeight="1" x14ac:dyDescent="0.25">
      <c r="A5" s="168" t="s">
        <v>7</v>
      </c>
      <c r="B5" s="199"/>
      <c r="C5" s="199"/>
      <c r="D5" s="199"/>
      <c r="E5" s="199"/>
      <c r="F5" s="199"/>
    </row>
    <row r="6" spans="1:7" ht="18" x14ac:dyDescent="0.25">
      <c r="A6" s="26"/>
      <c r="B6" s="26"/>
      <c r="C6" s="26"/>
      <c r="D6" s="5"/>
      <c r="E6" s="5"/>
      <c r="F6" s="5"/>
    </row>
    <row r="7" spans="1:7" ht="15.75" x14ac:dyDescent="0.25">
      <c r="A7" s="168" t="s">
        <v>19</v>
      </c>
      <c r="B7" s="197"/>
      <c r="C7" s="197"/>
      <c r="D7" s="197"/>
      <c r="E7" s="197"/>
      <c r="F7" s="197"/>
    </row>
    <row r="8" spans="1:7" ht="18" x14ac:dyDescent="0.25">
      <c r="A8" s="26"/>
      <c r="B8" s="26"/>
      <c r="C8" s="26"/>
      <c r="D8" s="5"/>
      <c r="E8" s="5"/>
      <c r="F8" s="5"/>
    </row>
    <row r="9" spans="1:7" ht="25.5" x14ac:dyDescent="0.25">
      <c r="A9" s="22" t="s">
        <v>20</v>
      </c>
      <c r="B9" s="21" t="s">
        <v>211</v>
      </c>
      <c r="C9" s="22" t="s">
        <v>212</v>
      </c>
      <c r="D9" s="22" t="s">
        <v>225</v>
      </c>
      <c r="E9" s="22" t="s">
        <v>153</v>
      </c>
      <c r="F9" s="22" t="s">
        <v>214</v>
      </c>
    </row>
    <row r="10" spans="1:7" ht="15.75" customHeight="1" x14ac:dyDescent="0.25">
      <c r="A10" s="11" t="s">
        <v>21</v>
      </c>
      <c r="B10" s="35">
        <f>SUM(B12:B14)</f>
        <v>1794848.46</v>
      </c>
      <c r="C10" s="35">
        <f>SUM(C12:C14)</f>
        <v>2304365</v>
      </c>
      <c r="D10" s="35">
        <f>SUM(D12:D14)</f>
        <v>2608677</v>
      </c>
      <c r="E10" s="35">
        <f t="shared" ref="E10:F10" si="0">SUM(E12:E14)</f>
        <v>2608677</v>
      </c>
      <c r="F10" s="35">
        <f t="shared" si="0"/>
        <v>2608677</v>
      </c>
    </row>
    <row r="11" spans="1:7" ht="15.75" customHeight="1" x14ac:dyDescent="0.25">
      <c r="A11" s="11" t="s">
        <v>107</v>
      </c>
      <c r="B11" s="35"/>
      <c r="C11" s="37"/>
      <c r="D11" s="37"/>
      <c r="E11" s="37"/>
      <c r="F11" s="37"/>
    </row>
    <row r="12" spans="1:7" x14ac:dyDescent="0.25">
      <c r="A12" s="56" t="s">
        <v>108</v>
      </c>
      <c r="B12" s="35">
        <v>1732780.65</v>
      </c>
      <c r="C12" s="37">
        <v>2192078</v>
      </c>
      <c r="D12" s="37">
        <v>2473978</v>
      </c>
      <c r="E12" s="37">
        <v>2473978</v>
      </c>
      <c r="F12" s="37">
        <v>2473978</v>
      </c>
    </row>
    <row r="13" spans="1:7" x14ac:dyDescent="0.25">
      <c r="A13" s="56" t="s">
        <v>109</v>
      </c>
      <c r="B13" s="35">
        <v>33044.550000000003</v>
      </c>
      <c r="C13" s="37">
        <v>90300</v>
      </c>
      <c r="D13" s="37">
        <v>90000</v>
      </c>
      <c r="E13" s="37">
        <v>90000</v>
      </c>
      <c r="F13" s="37">
        <v>90000</v>
      </c>
    </row>
    <row r="14" spans="1:7" x14ac:dyDescent="0.25">
      <c r="A14" s="57" t="s">
        <v>110</v>
      </c>
      <c r="B14" s="35">
        <v>29023.26</v>
      </c>
      <c r="C14" s="37">
        <v>21987</v>
      </c>
      <c r="D14" s="37">
        <v>44699</v>
      </c>
      <c r="E14" s="37">
        <v>44699</v>
      </c>
      <c r="F14" s="37">
        <v>44699</v>
      </c>
    </row>
    <row r="16" spans="1:7" x14ac:dyDescent="0.25">
      <c r="B16" s="48"/>
      <c r="C16" s="48"/>
      <c r="D16" s="48"/>
      <c r="E16" s="48"/>
      <c r="F16" s="48"/>
      <c r="G16" s="48"/>
    </row>
    <row r="17" spans="2:7" x14ac:dyDescent="0.25">
      <c r="B17" s="48"/>
      <c r="C17" s="48"/>
      <c r="D17" s="48"/>
      <c r="E17" s="48"/>
      <c r="F17" s="48"/>
      <c r="G17" s="48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J21" sqref="J21"/>
    </sheetView>
  </sheetViews>
  <sheetFormatPr defaultRowHeight="15" x14ac:dyDescent="0.25"/>
  <cols>
    <col min="1" max="1" width="10.85546875" customWidth="1"/>
    <col min="2" max="2" width="10.140625" customWidth="1"/>
    <col min="3" max="3" width="30.42578125" customWidth="1"/>
    <col min="4" max="4" width="16.7109375" customWidth="1"/>
    <col min="5" max="5" width="16.85546875" customWidth="1"/>
    <col min="6" max="6" width="16.7109375" customWidth="1"/>
    <col min="7" max="7" width="17" customWidth="1"/>
    <col min="8" max="8" width="17.28515625" customWidth="1"/>
  </cols>
  <sheetData>
    <row r="1" spans="1:8" ht="15.75" x14ac:dyDescent="0.25">
      <c r="A1" s="168" t="s">
        <v>171</v>
      </c>
      <c r="B1" s="168"/>
      <c r="C1" s="168"/>
      <c r="D1" s="168"/>
      <c r="E1" s="168"/>
      <c r="F1" s="168"/>
      <c r="G1" s="168"/>
      <c r="H1" s="168"/>
    </row>
    <row r="2" spans="1:8" ht="18" x14ac:dyDescent="0.25">
      <c r="A2" s="26"/>
      <c r="B2" s="26"/>
      <c r="C2" s="26"/>
      <c r="D2" s="26"/>
      <c r="E2" s="26"/>
      <c r="F2" s="26"/>
      <c r="G2" s="26"/>
      <c r="H2" s="26"/>
    </row>
    <row r="3" spans="1:8" ht="15.75" x14ac:dyDescent="0.25">
      <c r="A3" s="168" t="s">
        <v>25</v>
      </c>
      <c r="B3" s="168"/>
      <c r="C3" s="168"/>
      <c r="D3" s="168"/>
      <c r="E3" s="168"/>
      <c r="F3" s="168"/>
      <c r="G3" s="168"/>
      <c r="H3" s="168"/>
    </row>
    <row r="4" spans="1:8" ht="18" x14ac:dyDescent="0.25">
      <c r="A4" s="26"/>
      <c r="B4" s="26"/>
      <c r="C4" s="26"/>
      <c r="D4" s="26"/>
      <c r="E4" s="26"/>
      <c r="F4" s="26"/>
      <c r="G4" s="5"/>
      <c r="H4" s="5"/>
    </row>
    <row r="5" spans="1:8" ht="15.75" x14ac:dyDescent="0.25">
      <c r="A5" s="168" t="s">
        <v>186</v>
      </c>
      <c r="B5" s="168"/>
      <c r="C5" s="168"/>
      <c r="D5" s="168"/>
      <c r="E5" s="168"/>
      <c r="F5" s="168"/>
      <c r="G5" s="168"/>
      <c r="H5" s="168"/>
    </row>
    <row r="6" spans="1:8" ht="18" x14ac:dyDescent="0.25">
      <c r="A6" s="26"/>
      <c r="B6" s="26"/>
      <c r="C6" s="26"/>
      <c r="D6" s="26"/>
      <c r="E6" s="26"/>
      <c r="F6" s="26"/>
      <c r="G6" s="5"/>
      <c r="H6" s="5"/>
    </row>
    <row r="7" spans="1:8" ht="25.5" x14ac:dyDescent="0.25">
      <c r="A7" s="22" t="s">
        <v>8</v>
      </c>
      <c r="B7" s="86" t="s">
        <v>9</v>
      </c>
      <c r="C7" s="86" t="s">
        <v>39</v>
      </c>
      <c r="D7" s="86" t="s">
        <v>211</v>
      </c>
      <c r="E7" s="22" t="s">
        <v>212</v>
      </c>
      <c r="F7" s="22" t="s">
        <v>216</v>
      </c>
      <c r="G7" s="22" t="s">
        <v>153</v>
      </c>
      <c r="H7" s="22" t="s">
        <v>214</v>
      </c>
    </row>
    <row r="8" spans="1:8" x14ac:dyDescent="0.25">
      <c r="A8" s="133"/>
      <c r="B8" s="134"/>
      <c r="C8" s="135" t="s">
        <v>187</v>
      </c>
      <c r="D8" s="138">
        <f>D9</f>
        <v>0</v>
      </c>
      <c r="E8" s="138">
        <f t="shared" ref="E8:H8" si="0">E9</f>
        <v>0</v>
      </c>
      <c r="F8" s="138">
        <f t="shared" si="0"/>
        <v>0</v>
      </c>
      <c r="G8" s="138">
        <f t="shared" si="0"/>
        <v>0</v>
      </c>
      <c r="H8" s="138">
        <f t="shared" si="0"/>
        <v>0</v>
      </c>
    </row>
    <row r="9" spans="1:8" ht="65.25" customHeight="1" x14ac:dyDescent="0.25">
      <c r="A9" s="11">
        <v>8</v>
      </c>
      <c r="B9" s="11"/>
      <c r="C9" s="11" t="s">
        <v>22</v>
      </c>
      <c r="D9" s="9">
        <f>D10</f>
        <v>0</v>
      </c>
      <c r="E9" s="9">
        <f t="shared" ref="E9:H9" si="1">E10</f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</row>
    <row r="10" spans="1:8" x14ac:dyDescent="0.25">
      <c r="A10" s="11"/>
      <c r="B10" s="16">
        <v>84</v>
      </c>
      <c r="C10" s="16" t="s">
        <v>29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x14ac:dyDescent="0.25">
      <c r="A11" s="11"/>
      <c r="B11" s="16"/>
      <c r="C11" s="136"/>
      <c r="D11" s="9"/>
      <c r="E11" s="10"/>
      <c r="F11" s="10"/>
      <c r="G11" s="10"/>
      <c r="H11" s="10"/>
    </row>
    <row r="12" spans="1:8" x14ac:dyDescent="0.25">
      <c r="A12" s="11"/>
      <c r="B12" s="16"/>
      <c r="C12" s="135" t="s">
        <v>188</v>
      </c>
      <c r="D12" s="9">
        <f>D13</f>
        <v>0</v>
      </c>
      <c r="E12" s="9">
        <f t="shared" ref="E12:H12" si="2">E13</f>
        <v>0</v>
      </c>
      <c r="F12" s="9">
        <f t="shared" si="2"/>
        <v>0</v>
      </c>
      <c r="G12" s="9">
        <f t="shared" si="2"/>
        <v>0</v>
      </c>
      <c r="H12" s="9">
        <f t="shared" si="2"/>
        <v>0</v>
      </c>
    </row>
    <row r="13" spans="1:8" ht="25.5" x14ac:dyDescent="0.25">
      <c r="A13" s="14">
        <v>5</v>
      </c>
      <c r="B13" s="15"/>
      <c r="C13" s="27" t="s">
        <v>23</v>
      </c>
      <c r="D13" s="9">
        <f>D14</f>
        <v>0</v>
      </c>
      <c r="E13" s="9">
        <f t="shared" ref="E13:H13" si="3">E14</f>
        <v>0</v>
      </c>
      <c r="F13" s="9">
        <f t="shared" si="3"/>
        <v>0</v>
      </c>
      <c r="G13" s="9">
        <f t="shared" si="3"/>
        <v>0</v>
      </c>
      <c r="H13" s="9">
        <f t="shared" si="3"/>
        <v>0</v>
      </c>
    </row>
    <row r="14" spans="1:8" ht="25.5" x14ac:dyDescent="0.25">
      <c r="A14" s="16"/>
      <c r="B14" s="16">
        <v>54</v>
      </c>
      <c r="C14" s="28" t="s">
        <v>31</v>
      </c>
      <c r="D14" s="9">
        <v>0</v>
      </c>
      <c r="E14" s="10">
        <v>0</v>
      </c>
      <c r="F14" s="10">
        <v>0</v>
      </c>
      <c r="G14" s="10">
        <v>0</v>
      </c>
      <c r="H14" s="137">
        <v>0</v>
      </c>
    </row>
  </sheetData>
  <mergeCells count="3">
    <mergeCell ref="A1:H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17" sqref="D17:K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5.140625" customWidth="1"/>
    <col min="6" max="6" width="14" customWidth="1"/>
    <col min="7" max="7" width="14.5703125" customWidth="1"/>
    <col min="8" max="8" width="14.7109375" customWidth="1"/>
    <col min="9" max="9" width="13.7109375" customWidth="1"/>
  </cols>
  <sheetData>
    <row r="1" spans="1:9" ht="61.5" customHeight="1" x14ac:dyDescent="0.25">
      <c r="A1" s="168" t="s">
        <v>215</v>
      </c>
      <c r="B1" s="168"/>
      <c r="C1" s="168"/>
      <c r="D1" s="168"/>
      <c r="E1" s="168"/>
      <c r="F1" s="168"/>
      <c r="G1" s="168"/>
      <c r="H1" s="168"/>
      <c r="I1" s="168"/>
    </row>
    <row r="2" spans="1:9" ht="18" customHeight="1" x14ac:dyDescent="0.25">
      <c r="A2" s="26"/>
      <c r="B2" s="26"/>
      <c r="C2" s="26"/>
      <c r="D2" s="26"/>
      <c r="E2" s="26"/>
      <c r="F2" s="26"/>
      <c r="G2" s="26"/>
      <c r="H2" s="26"/>
    </row>
    <row r="3" spans="1:9" ht="15.75" customHeight="1" x14ac:dyDescent="0.25">
      <c r="A3" s="168" t="s">
        <v>25</v>
      </c>
      <c r="B3" s="168"/>
      <c r="C3" s="168"/>
      <c r="D3" s="168"/>
      <c r="E3" s="168"/>
      <c r="F3" s="168"/>
      <c r="G3" s="168"/>
      <c r="H3" s="168"/>
      <c r="I3" s="168"/>
    </row>
    <row r="4" spans="1:9" ht="18" x14ac:dyDescent="0.25">
      <c r="A4" s="26"/>
      <c r="B4" s="26"/>
      <c r="C4" s="26"/>
      <c r="D4" s="26"/>
      <c r="E4" s="26"/>
      <c r="F4" s="26"/>
      <c r="G4" s="5"/>
      <c r="H4" s="5"/>
    </row>
    <row r="5" spans="1:9" ht="18" customHeight="1" x14ac:dyDescent="0.25">
      <c r="A5" s="168" t="s">
        <v>185</v>
      </c>
      <c r="B5" s="168"/>
      <c r="C5" s="168"/>
      <c r="D5" s="168"/>
      <c r="E5" s="168"/>
      <c r="F5" s="168"/>
      <c r="G5" s="168"/>
      <c r="H5" s="168"/>
      <c r="I5" s="168"/>
    </row>
    <row r="6" spans="1:9" ht="18" x14ac:dyDescent="0.25">
      <c r="A6" s="26"/>
      <c r="B6" s="26"/>
      <c r="C6" s="26"/>
      <c r="D6" s="26"/>
      <c r="E6" s="26"/>
      <c r="F6" s="26"/>
      <c r="G6" s="5"/>
      <c r="H6" s="5"/>
    </row>
    <row r="7" spans="1:9" ht="38.25" customHeight="1" x14ac:dyDescent="0.25">
      <c r="A7" s="22" t="s">
        <v>8</v>
      </c>
      <c r="B7" s="21" t="s">
        <v>9</v>
      </c>
      <c r="C7" s="21" t="s">
        <v>10</v>
      </c>
      <c r="D7" s="21" t="s">
        <v>39</v>
      </c>
      <c r="E7" s="104" t="s">
        <v>211</v>
      </c>
      <c r="F7" s="104" t="s">
        <v>226</v>
      </c>
      <c r="G7" s="118" t="s">
        <v>213</v>
      </c>
      <c r="H7" s="104" t="s">
        <v>153</v>
      </c>
      <c r="I7" s="105" t="s">
        <v>214</v>
      </c>
    </row>
    <row r="8" spans="1:9" ht="25.5" x14ac:dyDescent="0.25">
      <c r="A8" s="11">
        <v>8</v>
      </c>
      <c r="B8" s="11"/>
      <c r="C8" s="11"/>
      <c r="D8" s="11" t="s">
        <v>22</v>
      </c>
      <c r="E8" s="35">
        <f t="shared" ref="E8:I8" si="0">SUM(E9)</f>
        <v>0</v>
      </c>
      <c r="F8" s="35">
        <f t="shared" si="0"/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</row>
    <row r="9" spans="1:9" x14ac:dyDescent="0.25">
      <c r="A9" s="11"/>
      <c r="B9" s="16">
        <v>84</v>
      </c>
      <c r="C9" s="16"/>
      <c r="D9" s="16" t="s">
        <v>29</v>
      </c>
      <c r="E9" s="35">
        <f t="shared" ref="E9:I9" si="1">SUM(E10)</f>
        <v>0</v>
      </c>
      <c r="F9" s="35">
        <f t="shared" si="1"/>
        <v>0</v>
      </c>
      <c r="G9" s="35">
        <f t="shared" si="1"/>
        <v>0</v>
      </c>
      <c r="H9" s="35">
        <f t="shared" si="1"/>
        <v>0</v>
      </c>
      <c r="I9" s="35">
        <f t="shared" si="1"/>
        <v>0</v>
      </c>
    </row>
    <row r="10" spans="1:9" ht="25.5" x14ac:dyDescent="0.25">
      <c r="A10" s="12"/>
      <c r="B10" s="12"/>
      <c r="C10" s="13">
        <v>81</v>
      </c>
      <c r="D10" s="17" t="s">
        <v>30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</row>
    <row r="11" spans="1:9" ht="25.5" x14ac:dyDescent="0.25">
      <c r="A11" s="14">
        <v>5</v>
      </c>
      <c r="B11" s="15"/>
      <c r="C11" s="15"/>
      <c r="D11" s="27" t="s">
        <v>23</v>
      </c>
      <c r="E11" s="35">
        <f t="shared" ref="E11:I11" si="2">E12</f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35">
        <f t="shared" si="2"/>
        <v>0</v>
      </c>
    </row>
    <row r="12" spans="1:9" ht="25.5" x14ac:dyDescent="0.25">
      <c r="A12" s="16"/>
      <c r="B12" s="16">
        <v>54</v>
      </c>
      <c r="C12" s="16"/>
      <c r="D12" s="28" t="s">
        <v>31</v>
      </c>
      <c r="E12" s="35">
        <f t="shared" ref="E12:I12" si="3">SUM(E13:E14)</f>
        <v>0</v>
      </c>
      <c r="F12" s="35">
        <f t="shared" si="3"/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</row>
    <row r="13" spans="1:9" x14ac:dyDescent="0.25">
      <c r="A13" s="16"/>
      <c r="B13" s="16"/>
      <c r="C13" s="13">
        <v>11</v>
      </c>
      <c r="D13" s="13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</row>
    <row r="14" spans="1:9" x14ac:dyDescent="0.25">
      <c r="A14" s="16"/>
      <c r="B14" s="16"/>
      <c r="C14" s="13">
        <v>31</v>
      </c>
      <c r="D14" s="13" t="s">
        <v>32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</row>
    <row r="17" spans="4:11" x14ac:dyDescent="0.25">
      <c r="D17" s="48"/>
      <c r="E17" s="48"/>
      <c r="F17" s="48"/>
      <c r="G17" s="48"/>
      <c r="H17" s="48"/>
      <c r="I17" s="48"/>
      <c r="J17" s="48"/>
      <c r="K17" s="48"/>
    </row>
  </sheetData>
  <mergeCells count="3">
    <mergeCell ref="A1:I1"/>
    <mergeCell ref="A3:I3"/>
    <mergeCell ref="A5:I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9"/>
  <sheetViews>
    <sheetView zoomScale="85" zoomScaleNormal="85" workbookViewId="0">
      <selection activeCell="N23" sqref="N23"/>
    </sheetView>
  </sheetViews>
  <sheetFormatPr defaultRowHeight="15" outlineLevelRow="1" x14ac:dyDescent="0.25"/>
  <cols>
    <col min="1" max="1" width="7.42578125" bestFit="1" customWidth="1"/>
    <col min="2" max="2" width="8.42578125" bestFit="1" customWidth="1"/>
    <col min="3" max="3" width="8.7109375" customWidth="1"/>
    <col min="4" max="4" width="43.85546875" customWidth="1"/>
    <col min="5" max="6" width="25.28515625" customWidth="1"/>
    <col min="7" max="7" width="24.42578125" customWidth="1"/>
    <col min="8" max="9" width="25.28515625" customWidth="1"/>
    <col min="10" max="10" width="9.140625" style="102"/>
    <col min="11" max="11" width="15.85546875" style="102" customWidth="1"/>
    <col min="14" max="14" width="15.85546875" customWidth="1"/>
  </cols>
  <sheetData>
    <row r="1" spans="1:65" ht="42" customHeight="1" x14ac:dyDescent="0.25">
      <c r="A1" s="168" t="s">
        <v>215</v>
      </c>
      <c r="B1" s="168"/>
      <c r="C1" s="168"/>
      <c r="D1" s="168"/>
      <c r="E1" s="168"/>
      <c r="F1" s="168"/>
      <c r="G1" s="168"/>
      <c r="H1" s="168"/>
      <c r="I1" s="89"/>
    </row>
    <row r="2" spans="1:65" ht="18" x14ac:dyDescent="0.25">
      <c r="A2" s="26"/>
      <c r="B2" s="26"/>
      <c r="C2" s="26"/>
      <c r="D2" s="26"/>
      <c r="E2" s="26"/>
      <c r="F2" s="26"/>
      <c r="G2" s="5"/>
      <c r="H2" s="5"/>
      <c r="I2" s="5"/>
    </row>
    <row r="3" spans="1:65" ht="18" customHeight="1" x14ac:dyDescent="0.25">
      <c r="A3" s="168" t="s">
        <v>24</v>
      </c>
      <c r="B3" s="168"/>
      <c r="C3" s="168"/>
      <c r="D3" s="168"/>
      <c r="E3" s="168"/>
      <c r="F3" s="168"/>
      <c r="G3" s="168"/>
      <c r="H3" s="168"/>
      <c r="I3" s="168"/>
    </row>
    <row r="4" spans="1:65" ht="18" x14ac:dyDescent="0.25">
      <c r="A4" s="26"/>
      <c r="B4" s="26"/>
      <c r="C4" s="26"/>
      <c r="D4" s="26"/>
      <c r="E4" s="26"/>
      <c r="F4" s="26"/>
      <c r="G4" s="5"/>
      <c r="H4" s="5"/>
      <c r="I4" s="5"/>
    </row>
    <row r="5" spans="1:65" ht="25.5" x14ac:dyDescent="0.25">
      <c r="A5" s="221" t="s">
        <v>26</v>
      </c>
      <c r="B5" s="222"/>
      <c r="C5" s="223"/>
      <c r="D5" s="21" t="s">
        <v>27</v>
      </c>
      <c r="E5" s="21" t="s">
        <v>211</v>
      </c>
      <c r="F5" s="22" t="s">
        <v>212</v>
      </c>
      <c r="G5" s="22" t="s">
        <v>213</v>
      </c>
      <c r="H5" s="22" t="s">
        <v>153</v>
      </c>
      <c r="I5" s="22" t="s">
        <v>214</v>
      </c>
    </row>
    <row r="6" spans="1:65" ht="24" customHeight="1" x14ac:dyDescent="0.25">
      <c r="A6" s="203" t="s">
        <v>42</v>
      </c>
      <c r="B6" s="204"/>
      <c r="C6" s="205"/>
      <c r="D6" s="53" t="s">
        <v>43</v>
      </c>
      <c r="E6" s="55">
        <f>E9</f>
        <v>4091.24</v>
      </c>
      <c r="F6" s="55">
        <f t="shared" ref="F6:H6" si="0">F9</f>
        <v>5000</v>
      </c>
      <c r="G6" s="55">
        <f t="shared" si="0"/>
        <v>2000</v>
      </c>
      <c r="H6" s="55">
        <f t="shared" si="0"/>
        <v>2000</v>
      </c>
      <c r="I6" s="55">
        <f t="shared" ref="I6" si="1">I9</f>
        <v>2000</v>
      </c>
    </row>
    <row r="7" spans="1:65" ht="24" x14ac:dyDescent="0.25">
      <c r="A7" s="203" t="s">
        <v>45</v>
      </c>
      <c r="B7" s="204"/>
      <c r="C7" s="205"/>
      <c r="D7" s="36" t="s">
        <v>44</v>
      </c>
      <c r="E7" s="37"/>
      <c r="F7" s="37"/>
      <c r="G7" s="37"/>
      <c r="H7" s="37"/>
      <c r="I7" s="37"/>
    </row>
    <row r="8" spans="1:65" x14ac:dyDescent="0.25">
      <c r="A8" s="206" t="s">
        <v>40</v>
      </c>
      <c r="B8" s="207"/>
      <c r="C8" s="208"/>
      <c r="D8" s="66" t="s">
        <v>46</v>
      </c>
      <c r="E8" s="35"/>
      <c r="F8" s="37"/>
      <c r="G8" s="37"/>
      <c r="H8" s="38"/>
      <c r="I8" s="38"/>
    </row>
    <row r="9" spans="1:65" s="42" customFormat="1" x14ac:dyDescent="0.25">
      <c r="A9" s="209">
        <v>3</v>
      </c>
      <c r="B9" s="210"/>
      <c r="C9" s="211"/>
      <c r="D9" s="67" t="s">
        <v>16</v>
      </c>
      <c r="E9" s="40">
        <f t="shared" ref="E9:I9" si="2">SUM(E11:E11)</f>
        <v>4091.24</v>
      </c>
      <c r="F9" s="40">
        <f t="shared" si="2"/>
        <v>5000</v>
      </c>
      <c r="G9" s="40">
        <f t="shared" si="2"/>
        <v>2000</v>
      </c>
      <c r="H9" s="40">
        <f t="shared" si="2"/>
        <v>2000</v>
      </c>
      <c r="I9" s="40">
        <f t="shared" si="2"/>
        <v>2000</v>
      </c>
      <c r="J9" s="102"/>
      <c r="K9" s="102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</row>
    <row r="10" spans="1:65" s="41" customFormat="1" x14ac:dyDescent="0.25">
      <c r="A10" s="218">
        <v>37</v>
      </c>
      <c r="B10" s="219"/>
      <c r="C10" s="220"/>
      <c r="D10" s="49" t="s">
        <v>55</v>
      </c>
      <c r="E10" s="50">
        <f>E11</f>
        <v>4091.24</v>
      </c>
      <c r="F10" s="50">
        <f t="shared" ref="F10:I10" si="3">F11</f>
        <v>5000</v>
      </c>
      <c r="G10" s="50">
        <f t="shared" si="3"/>
        <v>2000</v>
      </c>
      <c r="H10" s="50">
        <f t="shared" si="3"/>
        <v>2000</v>
      </c>
      <c r="I10" s="50">
        <f t="shared" si="3"/>
        <v>2000</v>
      </c>
      <c r="J10" s="101"/>
      <c r="K10" s="101"/>
    </row>
    <row r="11" spans="1:65" outlineLevel="1" x14ac:dyDescent="0.25">
      <c r="A11" s="212">
        <v>3722</v>
      </c>
      <c r="B11" s="213"/>
      <c r="C11" s="214"/>
      <c r="D11" s="71" t="s">
        <v>56</v>
      </c>
      <c r="E11" s="37">
        <v>4091.24</v>
      </c>
      <c r="F11" s="37">
        <v>5000</v>
      </c>
      <c r="G11" s="37">
        <v>2000</v>
      </c>
      <c r="H11" s="37">
        <v>2000</v>
      </c>
      <c r="I11" s="37">
        <v>2000</v>
      </c>
      <c r="K11" s="112"/>
    </row>
    <row r="12" spans="1:65" ht="34.5" customHeight="1" x14ac:dyDescent="0.25">
      <c r="A12" s="203" t="s">
        <v>41</v>
      </c>
      <c r="B12" s="204"/>
      <c r="C12" s="205"/>
      <c r="D12" s="53" t="s">
        <v>47</v>
      </c>
      <c r="E12" s="55">
        <f>E20+E45+E15</f>
        <v>70225.81</v>
      </c>
      <c r="F12" s="55">
        <f>F20+F45+F15</f>
        <v>74568</v>
      </c>
      <c r="G12" s="55">
        <f t="shared" ref="G12:I12" si="4">G20+G45+G15</f>
        <v>74568</v>
      </c>
      <c r="H12" s="55">
        <f t="shared" si="4"/>
        <v>74568</v>
      </c>
      <c r="I12" s="55">
        <f t="shared" si="4"/>
        <v>74568</v>
      </c>
    </row>
    <row r="13" spans="1:65" x14ac:dyDescent="0.25">
      <c r="A13" s="203" t="s">
        <v>48</v>
      </c>
      <c r="B13" s="204"/>
      <c r="C13" s="205"/>
      <c r="D13" s="107" t="s">
        <v>14</v>
      </c>
      <c r="E13" s="35"/>
      <c r="F13" s="37"/>
      <c r="G13" s="37"/>
      <c r="H13" s="37"/>
      <c r="I13" s="37"/>
    </row>
    <row r="14" spans="1:65" x14ac:dyDescent="0.25">
      <c r="A14" s="206" t="s">
        <v>81</v>
      </c>
      <c r="B14" s="207"/>
      <c r="C14" s="208"/>
      <c r="D14" s="108" t="s">
        <v>82</v>
      </c>
      <c r="E14" s="35"/>
      <c r="F14" s="37"/>
      <c r="G14" s="37"/>
      <c r="H14" s="38"/>
      <c r="I14" s="38"/>
    </row>
    <row r="15" spans="1:65" x14ac:dyDescent="0.25">
      <c r="A15" s="209">
        <v>3</v>
      </c>
      <c r="B15" s="210"/>
      <c r="C15" s="211"/>
      <c r="D15" s="109" t="s">
        <v>16</v>
      </c>
      <c r="E15" s="40">
        <f>E16</f>
        <v>7422.83</v>
      </c>
      <c r="F15" s="40">
        <f>F16</f>
        <v>0</v>
      </c>
      <c r="G15" s="40">
        <f t="shared" ref="G15:I16" si="5">G16</f>
        <v>0</v>
      </c>
      <c r="H15" s="40">
        <f t="shared" si="5"/>
        <v>0</v>
      </c>
      <c r="I15" s="40">
        <f t="shared" si="5"/>
        <v>0</v>
      </c>
      <c r="J15" s="115"/>
      <c r="K15" s="112"/>
    </row>
    <row r="16" spans="1:65" s="39" customFormat="1" x14ac:dyDescent="0.25">
      <c r="A16" s="218">
        <v>32</v>
      </c>
      <c r="B16" s="219"/>
      <c r="C16" s="220"/>
      <c r="D16" s="49" t="s">
        <v>28</v>
      </c>
      <c r="E16" s="50">
        <f>E17</f>
        <v>7422.83</v>
      </c>
      <c r="F16" s="50">
        <f>F17</f>
        <v>0</v>
      </c>
      <c r="G16" s="50">
        <f t="shared" si="5"/>
        <v>0</v>
      </c>
      <c r="H16" s="50">
        <f t="shared" si="5"/>
        <v>0</v>
      </c>
      <c r="I16" s="50">
        <f t="shared" si="5"/>
        <v>0</v>
      </c>
      <c r="J16" s="116"/>
      <c r="K16" s="113"/>
    </row>
    <row r="17" spans="1:11" outlineLevel="1" x14ac:dyDescent="0.25">
      <c r="A17" s="212">
        <v>3223</v>
      </c>
      <c r="B17" s="213"/>
      <c r="C17" s="214"/>
      <c r="D17" s="71" t="s">
        <v>74</v>
      </c>
      <c r="E17" s="35">
        <v>7422.83</v>
      </c>
      <c r="F17" s="37"/>
      <c r="G17" s="37"/>
      <c r="H17" s="37"/>
      <c r="I17" s="37"/>
      <c r="J17" s="117"/>
      <c r="K17" s="112"/>
    </row>
    <row r="18" spans="1:11" x14ac:dyDescent="0.25">
      <c r="A18" s="203" t="s">
        <v>48</v>
      </c>
      <c r="B18" s="204"/>
      <c r="C18" s="205"/>
      <c r="D18" s="65" t="s">
        <v>14</v>
      </c>
      <c r="E18" s="35"/>
      <c r="F18" s="37"/>
      <c r="G18" s="37"/>
      <c r="H18" s="37"/>
      <c r="I18" s="37"/>
    </row>
    <row r="19" spans="1:11" x14ac:dyDescent="0.25">
      <c r="A19" s="206" t="s">
        <v>49</v>
      </c>
      <c r="B19" s="207"/>
      <c r="C19" s="208"/>
      <c r="D19" s="66" t="s">
        <v>50</v>
      </c>
      <c r="E19" s="35"/>
      <c r="F19" s="37"/>
      <c r="G19" s="37"/>
      <c r="H19" s="38"/>
      <c r="I19" s="38"/>
    </row>
    <row r="20" spans="1:11" x14ac:dyDescent="0.25">
      <c r="A20" s="209">
        <v>3</v>
      </c>
      <c r="B20" s="210"/>
      <c r="C20" s="211"/>
      <c r="D20" s="67" t="s">
        <v>16</v>
      </c>
      <c r="E20" s="40">
        <f>E21+E41</f>
        <v>50860.98</v>
      </c>
      <c r="F20" s="40">
        <f>F21+F41</f>
        <v>63201</v>
      </c>
      <c r="G20" s="40">
        <f>G21+G41</f>
        <v>63201</v>
      </c>
      <c r="H20" s="40">
        <f>H21+H41</f>
        <v>63201</v>
      </c>
      <c r="I20" s="40">
        <f>I21+I41</f>
        <v>63201</v>
      </c>
      <c r="J20" s="115"/>
      <c r="K20" s="112"/>
    </row>
    <row r="21" spans="1:11" s="39" customFormat="1" x14ac:dyDescent="0.25">
      <c r="A21" s="218">
        <v>32</v>
      </c>
      <c r="B21" s="219"/>
      <c r="C21" s="220"/>
      <c r="D21" s="49" t="s">
        <v>28</v>
      </c>
      <c r="E21" s="50">
        <f>SUM(E22:E40)</f>
        <v>50111.22</v>
      </c>
      <c r="F21" s="50">
        <f>SUM(F22:F40)</f>
        <v>62421</v>
      </c>
      <c r="G21" s="50">
        <f>SUM(G22:G40)</f>
        <v>62371</v>
      </c>
      <c r="H21" s="50">
        <f>SUM(H22:H40)</f>
        <v>62371</v>
      </c>
      <c r="I21" s="50">
        <f>SUM(I22:I40)</f>
        <v>62371</v>
      </c>
      <c r="J21" s="116"/>
      <c r="K21" s="113"/>
    </row>
    <row r="22" spans="1:11" outlineLevel="1" x14ac:dyDescent="0.25">
      <c r="A22" s="212">
        <v>3211</v>
      </c>
      <c r="B22" s="213"/>
      <c r="C22" s="214"/>
      <c r="D22" s="71" t="s">
        <v>51</v>
      </c>
      <c r="E22" s="35">
        <v>812.9</v>
      </c>
      <c r="F22" s="37">
        <v>2000</v>
      </c>
      <c r="G22" s="37">
        <v>2000</v>
      </c>
      <c r="H22" s="37">
        <v>2000</v>
      </c>
      <c r="I22" s="37">
        <v>2000</v>
      </c>
      <c r="J22" s="117"/>
      <c r="K22" s="112"/>
    </row>
    <row r="23" spans="1:11" outlineLevel="1" x14ac:dyDescent="0.25">
      <c r="A23" s="212">
        <v>3213</v>
      </c>
      <c r="B23" s="213"/>
      <c r="C23" s="214"/>
      <c r="D23" s="71" t="s">
        <v>52</v>
      </c>
      <c r="E23" s="35">
        <v>321.18</v>
      </c>
      <c r="F23" s="37">
        <v>500</v>
      </c>
      <c r="G23" s="37">
        <v>500</v>
      </c>
      <c r="H23" s="37">
        <v>500</v>
      </c>
      <c r="I23" s="37">
        <v>500</v>
      </c>
      <c r="J23" s="117"/>
      <c r="K23" s="112"/>
    </row>
    <row r="24" spans="1:11" ht="18" customHeight="1" outlineLevel="1" x14ac:dyDescent="0.25">
      <c r="A24" s="212">
        <v>3214</v>
      </c>
      <c r="B24" s="213"/>
      <c r="C24" s="214"/>
      <c r="D24" s="71" t="s">
        <v>53</v>
      </c>
      <c r="E24" s="35">
        <v>458.6</v>
      </c>
      <c r="F24" s="37">
        <v>1000</v>
      </c>
      <c r="G24" s="37">
        <v>1000</v>
      </c>
      <c r="H24" s="37">
        <v>1000</v>
      </c>
      <c r="I24" s="37">
        <v>1000</v>
      </c>
      <c r="J24" s="117"/>
      <c r="K24" s="112"/>
    </row>
    <row r="25" spans="1:11" outlineLevel="1" x14ac:dyDescent="0.25">
      <c r="A25" s="212">
        <v>3221</v>
      </c>
      <c r="B25" s="213"/>
      <c r="C25" s="214"/>
      <c r="D25" s="71" t="s">
        <v>54</v>
      </c>
      <c r="E25" s="35">
        <v>10577.06</v>
      </c>
      <c r="F25" s="37">
        <v>12650</v>
      </c>
      <c r="G25" s="37">
        <v>12650</v>
      </c>
      <c r="H25" s="37">
        <v>12650</v>
      </c>
      <c r="I25" s="37">
        <v>12650</v>
      </c>
      <c r="J25" s="117"/>
      <c r="K25" s="112"/>
    </row>
    <row r="26" spans="1:11" outlineLevel="1" x14ac:dyDescent="0.25">
      <c r="A26" s="212">
        <v>3222</v>
      </c>
      <c r="B26" s="213"/>
      <c r="C26" s="214"/>
      <c r="D26" s="71" t="s">
        <v>104</v>
      </c>
      <c r="E26" s="35">
        <v>328.32</v>
      </c>
      <c r="F26" s="37">
        <v>150</v>
      </c>
      <c r="G26" s="37">
        <v>150</v>
      </c>
      <c r="H26" s="37">
        <v>150</v>
      </c>
      <c r="I26" s="37">
        <v>150</v>
      </c>
      <c r="J26" s="117"/>
      <c r="K26" s="112"/>
    </row>
    <row r="27" spans="1:11" outlineLevel="1" x14ac:dyDescent="0.25">
      <c r="A27" s="212">
        <v>3223</v>
      </c>
      <c r="B27" s="213"/>
      <c r="C27" s="214"/>
      <c r="D27" s="71" t="s">
        <v>74</v>
      </c>
      <c r="E27" s="35">
        <v>22570.34</v>
      </c>
      <c r="F27" s="37">
        <v>28331</v>
      </c>
      <c r="G27" s="37">
        <v>28331</v>
      </c>
      <c r="H27" s="37">
        <v>28331</v>
      </c>
      <c r="I27" s="37">
        <v>28331</v>
      </c>
      <c r="J27" s="117"/>
      <c r="K27" s="112"/>
    </row>
    <row r="28" spans="1:11" outlineLevel="1" x14ac:dyDescent="0.25">
      <c r="A28" s="212">
        <v>3225</v>
      </c>
      <c r="B28" s="213"/>
      <c r="C28" s="214"/>
      <c r="D28" s="71" t="s">
        <v>75</v>
      </c>
      <c r="E28" s="35">
        <v>884.82</v>
      </c>
      <c r="F28" s="37">
        <v>500</v>
      </c>
      <c r="G28" s="37">
        <v>500</v>
      </c>
      <c r="H28" s="37">
        <v>500</v>
      </c>
      <c r="I28" s="37">
        <v>500</v>
      </c>
      <c r="J28" s="117"/>
      <c r="K28" s="112"/>
    </row>
    <row r="29" spans="1:11" outlineLevel="1" x14ac:dyDescent="0.25">
      <c r="A29" s="212">
        <v>3227</v>
      </c>
      <c r="B29" s="213"/>
      <c r="C29" s="214"/>
      <c r="D29" s="71" t="s">
        <v>76</v>
      </c>
      <c r="E29" s="35">
        <v>0</v>
      </c>
      <c r="F29" s="37">
        <v>300</v>
      </c>
      <c r="G29" s="37">
        <v>300</v>
      </c>
      <c r="H29" s="37">
        <v>300</v>
      </c>
      <c r="I29" s="37">
        <v>300</v>
      </c>
      <c r="J29" s="117"/>
      <c r="K29" s="112"/>
    </row>
    <row r="30" spans="1:11" outlineLevel="1" x14ac:dyDescent="0.25">
      <c r="A30" s="212">
        <v>3231</v>
      </c>
      <c r="B30" s="213"/>
      <c r="C30" s="214"/>
      <c r="D30" s="71" t="s">
        <v>77</v>
      </c>
      <c r="E30" s="35">
        <v>3431.15</v>
      </c>
      <c r="F30" s="37">
        <v>3800</v>
      </c>
      <c r="G30" s="37">
        <v>3800</v>
      </c>
      <c r="H30" s="37">
        <v>3800</v>
      </c>
      <c r="I30" s="37">
        <v>3800</v>
      </c>
      <c r="J30" s="117"/>
      <c r="K30" s="112"/>
    </row>
    <row r="31" spans="1:11" outlineLevel="1" x14ac:dyDescent="0.25">
      <c r="A31" s="151">
        <v>3233</v>
      </c>
      <c r="B31" s="152"/>
      <c r="C31" s="153"/>
      <c r="D31" s="71" t="s">
        <v>57</v>
      </c>
      <c r="E31" s="35">
        <v>714.68</v>
      </c>
      <c r="F31" s="37">
        <v>0</v>
      </c>
      <c r="G31" s="37">
        <v>0</v>
      </c>
      <c r="H31" s="37">
        <v>0</v>
      </c>
      <c r="I31" s="37">
        <v>0</v>
      </c>
      <c r="J31" s="117"/>
      <c r="K31" s="112"/>
    </row>
    <row r="32" spans="1:11" outlineLevel="1" x14ac:dyDescent="0.25">
      <c r="A32" s="212">
        <v>3234</v>
      </c>
      <c r="B32" s="213"/>
      <c r="C32" s="214"/>
      <c r="D32" s="71" t="s">
        <v>58</v>
      </c>
      <c r="E32" s="35">
        <v>3334.93</v>
      </c>
      <c r="F32" s="37">
        <v>3800</v>
      </c>
      <c r="G32" s="37">
        <v>3800</v>
      </c>
      <c r="H32" s="37">
        <v>3800</v>
      </c>
      <c r="I32" s="37">
        <v>3800</v>
      </c>
      <c r="J32" s="117"/>
      <c r="K32" s="112"/>
    </row>
    <row r="33" spans="1:11" outlineLevel="1" x14ac:dyDescent="0.25">
      <c r="A33" s="212">
        <v>3235</v>
      </c>
      <c r="B33" s="213"/>
      <c r="C33" s="214"/>
      <c r="D33" s="71" t="s">
        <v>59</v>
      </c>
      <c r="E33" s="35">
        <v>172.56</v>
      </c>
      <c r="F33" s="37">
        <v>200</v>
      </c>
      <c r="G33" s="37">
        <v>200</v>
      </c>
      <c r="H33" s="37">
        <v>200</v>
      </c>
      <c r="I33" s="37">
        <v>200</v>
      </c>
      <c r="J33" s="117"/>
      <c r="K33" s="112"/>
    </row>
    <row r="34" spans="1:11" outlineLevel="1" x14ac:dyDescent="0.25">
      <c r="A34" s="212">
        <v>3236</v>
      </c>
      <c r="B34" s="213"/>
      <c r="C34" s="214"/>
      <c r="D34" s="71" t="s">
        <v>144</v>
      </c>
      <c r="E34" s="35">
        <v>1671.01</v>
      </c>
      <c r="F34" s="37">
        <v>3220</v>
      </c>
      <c r="G34" s="37">
        <v>3220</v>
      </c>
      <c r="H34" s="37">
        <v>3220</v>
      </c>
      <c r="I34" s="37">
        <v>3220</v>
      </c>
      <c r="J34" s="117"/>
      <c r="K34" s="112"/>
    </row>
    <row r="35" spans="1:11" outlineLevel="1" x14ac:dyDescent="0.25">
      <c r="A35" s="212">
        <v>3238</v>
      </c>
      <c r="B35" s="213"/>
      <c r="C35" s="214"/>
      <c r="D35" s="71" t="s">
        <v>62</v>
      </c>
      <c r="E35" s="35">
        <v>1953.19</v>
      </c>
      <c r="F35" s="37">
        <v>2500</v>
      </c>
      <c r="G35" s="37">
        <v>2500</v>
      </c>
      <c r="H35" s="37">
        <v>2500</v>
      </c>
      <c r="I35" s="37">
        <v>2500</v>
      </c>
      <c r="J35" s="117"/>
      <c r="K35" s="112"/>
    </row>
    <row r="36" spans="1:11" outlineLevel="1" x14ac:dyDescent="0.25">
      <c r="A36" s="212">
        <v>3239</v>
      </c>
      <c r="B36" s="213"/>
      <c r="C36" s="214"/>
      <c r="D36" s="71" t="s">
        <v>63</v>
      </c>
      <c r="E36" s="35">
        <v>398.22</v>
      </c>
      <c r="F36" s="37">
        <v>400</v>
      </c>
      <c r="G36" s="37">
        <v>400</v>
      </c>
      <c r="H36" s="37">
        <v>400</v>
      </c>
      <c r="I36" s="37">
        <v>400</v>
      </c>
      <c r="J36" s="117"/>
      <c r="K36" s="112"/>
    </row>
    <row r="37" spans="1:11" outlineLevel="1" x14ac:dyDescent="0.25">
      <c r="A37" s="212">
        <v>3293</v>
      </c>
      <c r="B37" s="213"/>
      <c r="C37" s="214"/>
      <c r="D37" s="71" t="s">
        <v>64</v>
      </c>
      <c r="E37" s="35">
        <v>795.2</v>
      </c>
      <c r="F37" s="37">
        <v>800</v>
      </c>
      <c r="G37" s="37">
        <v>800</v>
      </c>
      <c r="H37" s="37">
        <v>800</v>
      </c>
      <c r="I37" s="37">
        <v>800</v>
      </c>
      <c r="J37" s="117"/>
      <c r="K37" s="112"/>
    </row>
    <row r="38" spans="1:11" outlineLevel="1" x14ac:dyDescent="0.25">
      <c r="A38" s="212">
        <v>3294</v>
      </c>
      <c r="B38" s="213"/>
      <c r="C38" s="214"/>
      <c r="D38" s="71" t="s">
        <v>65</v>
      </c>
      <c r="E38" s="35">
        <v>176.36</v>
      </c>
      <c r="F38" s="37">
        <v>220</v>
      </c>
      <c r="G38" s="37">
        <v>220</v>
      </c>
      <c r="H38" s="37">
        <v>220</v>
      </c>
      <c r="I38" s="37">
        <v>220</v>
      </c>
      <c r="J38" s="117"/>
      <c r="K38" s="112"/>
    </row>
    <row r="39" spans="1:11" outlineLevel="1" x14ac:dyDescent="0.25">
      <c r="A39" s="212">
        <v>3295</v>
      </c>
      <c r="B39" s="213"/>
      <c r="C39" s="214"/>
      <c r="D39" s="71" t="s">
        <v>66</v>
      </c>
      <c r="E39" s="35">
        <v>323.5</v>
      </c>
      <c r="F39" s="37">
        <v>200</v>
      </c>
      <c r="G39" s="37">
        <v>200</v>
      </c>
      <c r="H39" s="37">
        <v>200</v>
      </c>
      <c r="I39" s="37">
        <v>200</v>
      </c>
      <c r="J39" s="117"/>
      <c r="K39" s="112"/>
    </row>
    <row r="40" spans="1:11" outlineLevel="1" x14ac:dyDescent="0.25">
      <c r="A40" s="212">
        <v>3299</v>
      </c>
      <c r="B40" s="213"/>
      <c r="C40" s="214"/>
      <c r="D40" s="71" t="s">
        <v>67</v>
      </c>
      <c r="E40" s="35">
        <v>1187.2</v>
      </c>
      <c r="F40" s="37">
        <v>1850</v>
      </c>
      <c r="G40" s="37">
        <v>1800</v>
      </c>
      <c r="H40" s="37">
        <v>1800</v>
      </c>
      <c r="I40" s="37">
        <v>1800</v>
      </c>
      <c r="J40" s="117"/>
      <c r="K40" s="112"/>
    </row>
    <row r="41" spans="1:11" s="39" customFormat="1" x14ac:dyDescent="0.25">
      <c r="A41" s="218">
        <v>34</v>
      </c>
      <c r="B41" s="219"/>
      <c r="C41" s="220"/>
      <c r="D41" s="49" t="s">
        <v>69</v>
      </c>
      <c r="E41" s="50">
        <f>SUM(E42)</f>
        <v>749.76</v>
      </c>
      <c r="F41" s="50">
        <f t="shared" ref="F41:I41" si="6">SUM(F42)</f>
        <v>780</v>
      </c>
      <c r="G41" s="50">
        <f t="shared" si="6"/>
        <v>830</v>
      </c>
      <c r="H41" s="50">
        <f t="shared" si="6"/>
        <v>830</v>
      </c>
      <c r="I41" s="50">
        <f t="shared" si="6"/>
        <v>830</v>
      </c>
      <c r="J41" s="116"/>
      <c r="K41" s="113"/>
    </row>
    <row r="42" spans="1:11" outlineLevel="1" x14ac:dyDescent="0.25">
      <c r="A42" s="212">
        <v>3431</v>
      </c>
      <c r="B42" s="213"/>
      <c r="C42" s="214"/>
      <c r="D42" s="71" t="s">
        <v>68</v>
      </c>
      <c r="E42" s="35">
        <v>749.76</v>
      </c>
      <c r="F42" s="37">
        <v>780</v>
      </c>
      <c r="G42" s="37">
        <v>830</v>
      </c>
      <c r="H42" s="37">
        <v>830</v>
      </c>
      <c r="I42" s="37">
        <v>830</v>
      </c>
      <c r="J42" s="117"/>
      <c r="K42" s="112"/>
    </row>
    <row r="43" spans="1:11" x14ac:dyDescent="0.25">
      <c r="A43" s="203" t="s">
        <v>70</v>
      </c>
      <c r="B43" s="204"/>
      <c r="C43" s="205"/>
      <c r="D43" s="65" t="s">
        <v>71</v>
      </c>
      <c r="E43" s="35"/>
      <c r="F43" s="37"/>
      <c r="G43" s="37"/>
      <c r="H43" s="37"/>
      <c r="I43" s="37"/>
    </row>
    <row r="44" spans="1:11" x14ac:dyDescent="0.25">
      <c r="A44" s="206" t="s">
        <v>49</v>
      </c>
      <c r="B44" s="207"/>
      <c r="C44" s="208"/>
      <c r="D44" s="66" t="s">
        <v>50</v>
      </c>
      <c r="E44" s="35"/>
      <c r="F44" s="37"/>
      <c r="G44" s="37"/>
      <c r="H44" s="38"/>
      <c r="I44" s="38"/>
    </row>
    <row r="45" spans="1:11" x14ac:dyDescent="0.25">
      <c r="A45" s="209">
        <v>3</v>
      </c>
      <c r="B45" s="210"/>
      <c r="C45" s="211"/>
      <c r="D45" s="67" t="s">
        <v>16</v>
      </c>
      <c r="E45" s="40">
        <f>E46</f>
        <v>11942.000000000002</v>
      </c>
      <c r="F45" s="40">
        <f t="shared" ref="F45:I45" si="7">F46</f>
        <v>11367</v>
      </c>
      <c r="G45" s="40">
        <f t="shared" si="7"/>
        <v>11367</v>
      </c>
      <c r="H45" s="40">
        <f t="shared" si="7"/>
        <v>11367</v>
      </c>
      <c r="I45" s="40">
        <f t="shared" si="7"/>
        <v>11367</v>
      </c>
    </row>
    <row r="46" spans="1:11" s="39" customFormat="1" x14ac:dyDescent="0.25">
      <c r="A46" s="218">
        <v>32</v>
      </c>
      <c r="B46" s="219"/>
      <c r="C46" s="220"/>
      <c r="D46" s="49" t="s">
        <v>28</v>
      </c>
      <c r="E46" s="50">
        <f>SUM(E47:E49)</f>
        <v>11942.000000000002</v>
      </c>
      <c r="F46" s="50">
        <f t="shared" ref="F46:H46" si="8">SUM(F47:F49)</f>
        <v>11367</v>
      </c>
      <c r="G46" s="50">
        <f t="shared" si="8"/>
        <v>11367</v>
      </c>
      <c r="H46" s="50">
        <f t="shared" si="8"/>
        <v>11367</v>
      </c>
      <c r="I46" s="50">
        <f t="shared" ref="I46" si="9">SUM(I47:I49)</f>
        <v>11367</v>
      </c>
      <c r="J46" s="101"/>
      <c r="K46" s="101"/>
    </row>
    <row r="47" spans="1:11" ht="25.5" outlineLevel="1" x14ac:dyDescent="0.25">
      <c r="A47" s="212">
        <v>3224</v>
      </c>
      <c r="B47" s="213"/>
      <c r="C47" s="214"/>
      <c r="D47" s="71" t="s">
        <v>72</v>
      </c>
      <c r="E47" s="35">
        <v>3668.55</v>
      </c>
      <c r="F47" s="37">
        <v>4167</v>
      </c>
      <c r="G47" s="37">
        <v>4167</v>
      </c>
      <c r="H47" s="37">
        <v>4167</v>
      </c>
      <c r="I47" s="37">
        <v>4167</v>
      </c>
      <c r="K47" s="112"/>
    </row>
    <row r="48" spans="1:11" outlineLevel="1" x14ac:dyDescent="0.25">
      <c r="A48" s="212">
        <v>3232</v>
      </c>
      <c r="B48" s="213"/>
      <c r="C48" s="214"/>
      <c r="D48" s="71" t="s">
        <v>73</v>
      </c>
      <c r="E48" s="35">
        <v>8024.6</v>
      </c>
      <c r="F48" s="37">
        <v>6900</v>
      </c>
      <c r="G48" s="37">
        <v>6900</v>
      </c>
      <c r="H48" s="37">
        <v>6900</v>
      </c>
      <c r="I48" s="37">
        <v>6900</v>
      </c>
      <c r="K48" s="112"/>
    </row>
    <row r="49" spans="1:11" ht="18" customHeight="1" outlineLevel="1" x14ac:dyDescent="0.25">
      <c r="A49" s="212">
        <v>3237</v>
      </c>
      <c r="B49" s="213"/>
      <c r="C49" s="214"/>
      <c r="D49" s="71" t="s">
        <v>61</v>
      </c>
      <c r="E49" s="35">
        <v>248.85</v>
      </c>
      <c r="F49" s="37">
        <v>300</v>
      </c>
      <c r="G49" s="37">
        <v>300</v>
      </c>
      <c r="H49" s="37">
        <v>300</v>
      </c>
      <c r="I49" s="37">
        <v>300</v>
      </c>
      <c r="K49" s="112"/>
    </row>
    <row r="50" spans="1:11" ht="33" customHeight="1" x14ac:dyDescent="0.25">
      <c r="A50" s="203" t="s">
        <v>41</v>
      </c>
      <c r="B50" s="204"/>
      <c r="C50" s="205"/>
      <c r="D50" s="53" t="s">
        <v>78</v>
      </c>
      <c r="E50" s="54">
        <f>E53+E58+E63+E68+E74+E84+E95+E105+E115</f>
        <v>27340.2</v>
      </c>
      <c r="F50" s="54">
        <f t="shared" ref="F50:I50" si="10">F53+F58+F63+F68+F74+F84+F95+F105+F115</f>
        <v>23197</v>
      </c>
      <c r="G50" s="54">
        <f t="shared" si="10"/>
        <v>46409</v>
      </c>
      <c r="H50" s="54">
        <f t="shared" si="10"/>
        <v>46409</v>
      </c>
      <c r="I50" s="54">
        <f t="shared" si="10"/>
        <v>46409</v>
      </c>
    </row>
    <row r="51" spans="1:11" ht="15" customHeight="1" x14ac:dyDescent="0.25">
      <c r="A51" s="203" t="s">
        <v>79</v>
      </c>
      <c r="B51" s="204"/>
      <c r="C51" s="205"/>
      <c r="D51" s="65" t="s">
        <v>80</v>
      </c>
      <c r="E51" s="35"/>
      <c r="F51" s="37"/>
      <c r="G51" s="37"/>
      <c r="H51" s="37"/>
      <c r="I51" s="37"/>
    </row>
    <row r="52" spans="1:11" x14ac:dyDescent="0.25">
      <c r="A52" s="206" t="s">
        <v>81</v>
      </c>
      <c r="B52" s="207"/>
      <c r="C52" s="208"/>
      <c r="D52" s="66" t="s">
        <v>82</v>
      </c>
      <c r="E52" s="35"/>
      <c r="F52" s="37"/>
      <c r="G52" s="37"/>
      <c r="H52" s="38"/>
      <c r="I52" s="38"/>
    </row>
    <row r="53" spans="1:11" s="48" customFormat="1" x14ac:dyDescent="0.25">
      <c r="A53" s="209">
        <v>3</v>
      </c>
      <c r="B53" s="210"/>
      <c r="C53" s="211"/>
      <c r="D53" s="67" t="s">
        <v>16</v>
      </c>
      <c r="E53" s="40">
        <f>E54</f>
        <v>666</v>
      </c>
      <c r="F53" s="40">
        <f t="shared" ref="F53:I53" si="11">F54</f>
        <v>670</v>
      </c>
      <c r="G53" s="40">
        <f t="shared" si="11"/>
        <v>670</v>
      </c>
      <c r="H53" s="40">
        <f t="shared" si="11"/>
        <v>670</v>
      </c>
      <c r="I53" s="40">
        <f t="shared" si="11"/>
        <v>670</v>
      </c>
      <c r="J53" s="102"/>
      <c r="K53" s="102"/>
    </row>
    <row r="54" spans="1:11" x14ac:dyDescent="0.25">
      <c r="A54" s="200">
        <v>32</v>
      </c>
      <c r="B54" s="201"/>
      <c r="C54" s="202"/>
      <c r="D54" s="51" t="s">
        <v>28</v>
      </c>
      <c r="E54" s="52">
        <f>SUM(E55)</f>
        <v>666</v>
      </c>
      <c r="F54" s="52">
        <f t="shared" ref="F54:I54" si="12">SUM(F55)</f>
        <v>670</v>
      </c>
      <c r="G54" s="52">
        <f t="shared" si="12"/>
        <v>670</v>
      </c>
      <c r="H54" s="52">
        <f t="shared" si="12"/>
        <v>670</v>
      </c>
      <c r="I54" s="52">
        <f t="shared" si="12"/>
        <v>670</v>
      </c>
    </row>
    <row r="55" spans="1:11" x14ac:dyDescent="0.25">
      <c r="A55" s="212">
        <v>3299</v>
      </c>
      <c r="B55" s="213"/>
      <c r="C55" s="214"/>
      <c r="D55" s="71" t="s">
        <v>67</v>
      </c>
      <c r="E55" s="35">
        <v>666</v>
      </c>
      <c r="F55" s="37">
        <v>670</v>
      </c>
      <c r="G55" s="38">
        <v>670</v>
      </c>
      <c r="H55" s="38">
        <v>670</v>
      </c>
      <c r="I55" s="38">
        <v>670</v>
      </c>
      <c r="K55" s="112"/>
    </row>
    <row r="56" spans="1:11" ht="15" customHeight="1" x14ac:dyDescent="0.25">
      <c r="A56" s="203" t="s">
        <v>227</v>
      </c>
      <c r="B56" s="204"/>
      <c r="C56" s="205"/>
      <c r="D56" s="163" t="s">
        <v>228</v>
      </c>
      <c r="E56" s="35"/>
      <c r="F56" s="37"/>
      <c r="G56" s="37"/>
      <c r="H56" s="37"/>
      <c r="I56" s="37"/>
    </row>
    <row r="57" spans="1:11" x14ac:dyDescent="0.25">
      <c r="A57" s="206" t="s">
        <v>81</v>
      </c>
      <c r="B57" s="207"/>
      <c r="C57" s="208"/>
      <c r="D57" s="164" t="s">
        <v>82</v>
      </c>
      <c r="E57" s="35"/>
      <c r="F57" s="37"/>
      <c r="G57" s="37"/>
      <c r="H57" s="38"/>
      <c r="I57" s="38"/>
    </row>
    <row r="58" spans="1:11" s="48" customFormat="1" x14ac:dyDescent="0.25">
      <c r="A58" s="209">
        <v>3</v>
      </c>
      <c r="B58" s="210"/>
      <c r="C58" s="211"/>
      <c r="D58" s="165" t="s">
        <v>16</v>
      </c>
      <c r="E58" s="40">
        <f>E59</f>
        <v>0</v>
      </c>
      <c r="F58" s="40">
        <f t="shared" ref="F58:I58" si="13">F59</f>
        <v>0</v>
      </c>
      <c r="G58" s="40">
        <f t="shared" si="13"/>
        <v>500</v>
      </c>
      <c r="H58" s="40">
        <f t="shared" si="13"/>
        <v>500</v>
      </c>
      <c r="I58" s="40">
        <f t="shared" si="13"/>
        <v>500</v>
      </c>
      <c r="J58" s="102"/>
      <c r="K58" s="102"/>
    </row>
    <row r="59" spans="1:11" x14ac:dyDescent="0.25">
      <c r="A59" s="200">
        <v>32</v>
      </c>
      <c r="B59" s="201"/>
      <c r="C59" s="202"/>
      <c r="D59" s="51" t="s">
        <v>28</v>
      </c>
      <c r="E59" s="52">
        <f>SUM(E60)</f>
        <v>0</v>
      </c>
      <c r="F59" s="52">
        <f t="shared" ref="F59:I59" si="14">SUM(F60)</f>
        <v>0</v>
      </c>
      <c r="G59" s="52">
        <f t="shared" si="14"/>
        <v>500</v>
      </c>
      <c r="H59" s="52">
        <f t="shared" si="14"/>
        <v>500</v>
      </c>
      <c r="I59" s="52">
        <f t="shared" si="14"/>
        <v>500</v>
      </c>
    </row>
    <row r="60" spans="1:11" x14ac:dyDescent="0.25">
      <c r="A60" s="212">
        <v>3299</v>
      </c>
      <c r="B60" s="213"/>
      <c r="C60" s="214"/>
      <c r="D60" s="71" t="s">
        <v>67</v>
      </c>
      <c r="E60" s="35">
        <v>0</v>
      </c>
      <c r="F60" s="37">
        <v>0</v>
      </c>
      <c r="G60" s="38">
        <v>500</v>
      </c>
      <c r="H60" s="38">
        <v>500</v>
      </c>
      <c r="I60" s="38">
        <v>500</v>
      </c>
      <c r="K60" s="112"/>
    </row>
    <row r="61" spans="1:11" ht="28.5" customHeight="1" x14ac:dyDescent="0.25">
      <c r="A61" s="203" t="s">
        <v>220</v>
      </c>
      <c r="B61" s="204"/>
      <c r="C61" s="205"/>
      <c r="D61" s="159" t="s">
        <v>221</v>
      </c>
      <c r="E61" s="35"/>
      <c r="F61" s="37"/>
      <c r="G61" s="37"/>
      <c r="H61" s="37"/>
      <c r="I61" s="37"/>
    </row>
    <row r="62" spans="1:11" x14ac:dyDescent="0.25">
      <c r="A62" s="206" t="s">
        <v>81</v>
      </c>
      <c r="B62" s="207"/>
      <c r="C62" s="208"/>
      <c r="D62" s="160" t="s">
        <v>82</v>
      </c>
      <c r="E62" s="35"/>
      <c r="F62" s="37"/>
      <c r="G62" s="37"/>
      <c r="H62" s="38"/>
      <c r="I62" s="38"/>
    </row>
    <row r="63" spans="1:11" s="48" customFormat="1" x14ac:dyDescent="0.25">
      <c r="A63" s="209">
        <v>3</v>
      </c>
      <c r="B63" s="210"/>
      <c r="C63" s="211"/>
      <c r="D63" s="161" t="s">
        <v>16</v>
      </c>
      <c r="E63" s="40">
        <f>E64</f>
        <v>95</v>
      </c>
      <c r="F63" s="40">
        <f t="shared" ref="F63:I63" si="15">F64</f>
        <v>0</v>
      </c>
      <c r="G63" s="40">
        <f t="shared" si="15"/>
        <v>0</v>
      </c>
      <c r="H63" s="40">
        <f t="shared" si="15"/>
        <v>0</v>
      </c>
      <c r="I63" s="40">
        <f t="shared" si="15"/>
        <v>0</v>
      </c>
      <c r="J63" s="102"/>
      <c r="K63" s="102"/>
    </row>
    <row r="64" spans="1:11" x14ac:dyDescent="0.25">
      <c r="A64" s="200">
        <v>32</v>
      </c>
      <c r="B64" s="201"/>
      <c r="C64" s="202"/>
      <c r="D64" s="51" t="s">
        <v>28</v>
      </c>
      <c r="E64" s="52">
        <f>SUM(E65)</f>
        <v>95</v>
      </c>
      <c r="F64" s="52">
        <f t="shared" ref="F64:I64" si="16">SUM(F65)</f>
        <v>0</v>
      </c>
      <c r="G64" s="52">
        <f t="shared" si="16"/>
        <v>0</v>
      </c>
      <c r="H64" s="52">
        <f t="shared" si="16"/>
        <v>0</v>
      </c>
      <c r="I64" s="52">
        <f t="shared" si="16"/>
        <v>0</v>
      </c>
    </row>
    <row r="65" spans="1:11" x14ac:dyDescent="0.25">
      <c r="A65" s="212">
        <v>3237</v>
      </c>
      <c r="B65" s="213"/>
      <c r="C65" s="214"/>
      <c r="D65" s="71" t="s">
        <v>61</v>
      </c>
      <c r="E65" s="35">
        <v>95</v>
      </c>
      <c r="F65" s="35">
        <v>0</v>
      </c>
      <c r="G65" s="35">
        <v>0</v>
      </c>
      <c r="H65" s="35">
        <v>0</v>
      </c>
      <c r="I65" s="35">
        <v>0</v>
      </c>
      <c r="K65" s="112"/>
    </row>
    <row r="66" spans="1:11" ht="15" customHeight="1" x14ac:dyDescent="0.25">
      <c r="A66" s="203" t="s">
        <v>83</v>
      </c>
      <c r="B66" s="204"/>
      <c r="C66" s="205"/>
      <c r="D66" s="65" t="s">
        <v>84</v>
      </c>
      <c r="E66" s="35"/>
      <c r="F66" s="37"/>
      <c r="G66" s="37"/>
      <c r="H66" s="37"/>
      <c r="I66" s="37"/>
    </row>
    <row r="67" spans="1:11" x14ac:dyDescent="0.25">
      <c r="A67" s="206" t="s">
        <v>81</v>
      </c>
      <c r="B67" s="207"/>
      <c r="C67" s="208"/>
      <c r="D67" s="66" t="s">
        <v>82</v>
      </c>
      <c r="E67" s="35"/>
      <c r="F67" s="37"/>
      <c r="G67" s="37"/>
      <c r="H67" s="38"/>
      <c r="I67" s="38"/>
    </row>
    <row r="68" spans="1:11" s="48" customFormat="1" x14ac:dyDescent="0.25">
      <c r="A68" s="209">
        <v>3</v>
      </c>
      <c r="B68" s="210"/>
      <c r="C68" s="211"/>
      <c r="D68" s="67" t="s">
        <v>16</v>
      </c>
      <c r="E68" s="40">
        <f>E69</f>
        <v>0</v>
      </c>
      <c r="F68" s="40">
        <f t="shared" ref="F68:I68" si="17">F69</f>
        <v>0</v>
      </c>
      <c r="G68" s="40">
        <f t="shared" si="17"/>
        <v>0</v>
      </c>
      <c r="H68" s="40">
        <f t="shared" si="17"/>
        <v>0</v>
      </c>
      <c r="I68" s="40">
        <f t="shared" si="17"/>
        <v>0</v>
      </c>
      <c r="J68" s="102"/>
      <c r="K68" s="102"/>
    </row>
    <row r="69" spans="1:11" x14ac:dyDescent="0.25">
      <c r="A69" s="200">
        <v>32</v>
      </c>
      <c r="B69" s="201"/>
      <c r="C69" s="202"/>
      <c r="D69" s="51" t="s">
        <v>28</v>
      </c>
      <c r="E69" s="52">
        <f>SUM(E70:E71)</f>
        <v>0</v>
      </c>
      <c r="F69" s="52">
        <f t="shared" ref="F69:H69" si="18">SUM(F70:F71)</f>
        <v>0</v>
      </c>
      <c r="G69" s="52">
        <f t="shared" si="18"/>
        <v>0</v>
      </c>
      <c r="H69" s="52">
        <f t="shared" si="18"/>
        <v>0</v>
      </c>
      <c r="I69" s="52">
        <f t="shared" ref="I69" si="19">SUM(I70:I71)</f>
        <v>0</v>
      </c>
    </row>
    <row r="70" spans="1:11" ht="23.25" customHeight="1" x14ac:dyDescent="0.25">
      <c r="A70" s="212">
        <v>3291</v>
      </c>
      <c r="B70" s="213"/>
      <c r="C70" s="214"/>
      <c r="D70" s="71" t="s">
        <v>85</v>
      </c>
      <c r="E70" s="35">
        <v>0</v>
      </c>
      <c r="F70" s="37">
        <v>0</v>
      </c>
      <c r="G70" s="37">
        <v>0</v>
      </c>
      <c r="H70" s="38">
        <v>0</v>
      </c>
      <c r="I70" s="38">
        <v>0</v>
      </c>
    </row>
    <row r="71" spans="1:11" x14ac:dyDescent="0.25">
      <c r="A71" s="212">
        <v>3299</v>
      </c>
      <c r="B71" s="213"/>
      <c r="C71" s="214"/>
      <c r="D71" s="71" t="s">
        <v>67</v>
      </c>
      <c r="E71" s="35">
        <v>0</v>
      </c>
      <c r="F71" s="37">
        <v>0</v>
      </c>
      <c r="G71" s="37">
        <v>0</v>
      </c>
      <c r="H71" s="38">
        <v>0</v>
      </c>
      <c r="I71" s="38">
        <v>0</v>
      </c>
    </row>
    <row r="72" spans="1:11" ht="15" customHeight="1" x14ac:dyDescent="0.25">
      <c r="A72" s="203" t="s">
        <v>134</v>
      </c>
      <c r="B72" s="204"/>
      <c r="C72" s="205"/>
      <c r="D72" s="65" t="s">
        <v>95</v>
      </c>
      <c r="E72" s="35"/>
      <c r="F72" s="37"/>
      <c r="G72" s="37"/>
      <c r="H72" s="37"/>
      <c r="I72" s="37"/>
    </row>
    <row r="73" spans="1:11" x14ac:dyDescent="0.25">
      <c r="A73" s="206" t="s">
        <v>81</v>
      </c>
      <c r="B73" s="207"/>
      <c r="C73" s="208"/>
      <c r="D73" s="66" t="s">
        <v>82</v>
      </c>
      <c r="E73" s="35"/>
      <c r="F73" s="37"/>
      <c r="G73" s="37"/>
      <c r="H73" s="38"/>
      <c r="I73" s="38"/>
    </row>
    <row r="74" spans="1:11" x14ac:dyDescent="0.25">
      <c r="A74" s="209">
        <v>3</v>
      </c>
      <c r="B74" s="210"/>
      <c r="C74" s="211"/>
      <c r="D74" s="67" t="s">
        <v>16</v>
      </c>
      <c r="E74" s="40">
        <f>E75+E79</f>
        <v>16917.899999999998</v>
      </c>
      <c r="F74" s="40">
        <f t="shared" ref="F74:H74" si="20">F75+F79</f>
        <v>0</v>
      </c>
      <c r="G74" s="40">
        <f t="shared" si="20"/>
        <v>0</v>
      </c>
      <c r="H74" s="40">
        <f t="shared" si="20"/>
        <v>0</v>
      </c>
      <c r="I74" s="40">
        <f t="shared" ref="I74" si="21">I75+I79</f>
        <v>0</v>
      </c>
    </row>
    <row r="75" spans="1:11" x14ac:dyDescent="0.25">
      <c r="A75" s="200">
        <v>31</v>
      </c>
      <c r="B75" s="201"/>
      <c r="C75" s="202"/>
      <c r="D75" s="51" t="s">
        <v>17</v>
      </c>
      <c r="E75" s="52">
        <f>SUM(E76:E78)</f>
        <v>15988.14</v>
      </c>
      <c r="F75" s="52">
        <f t="shared" ref="F75:H75" si="22">SUM(F76:F78)</f>
        <v>0</v>
      </c>
      <c r="G75" s="52">
        <f t="shared" si="22"/>
        <v>0</v>
      </c>
      <c r="H75" s="52">
        <f t="shared" si="22"/>
        <v>0</v>
      </c>
      <c r="I75" s="52">
        <f t="shared" ref="I75" si="23">SUM(I76:I78)</f>
        <v>0</v>
      </c>
    </row>
    <row r="76" spans="1:11" x14ac:dyDescent="0.25">
      <c r="A76" s="68">
        <v>3111</v>
      </c>
      <c r="B76" s="69"/>
      <c r="C76" s="70"/>
      <c r="D76" s="71" t="s">
        <v>86</v>
      </c>
      <c r="E76" s="35">
        <v>12951.19</v>
      </c>
      <c r="F76" s="37">
        <v>0</v>
      </c>
      <c r="G76" s="37">
        <v>0</v>
      </c>
      <c r="H76" s="38">
        <v>0</v>
      </c>
      <c r="I76" s="38">
        <v>0</v>
      </c>
    </row>
    <row r="77" spans="1:11" x14ac:dyDescent="0.25">
      <c r="A77" s="68">
        <v>3121</v>
      </c>
      <c r="B77" s="69"/>
      <c r="C77" s="70"/>
      <c r="D77" s="71" t="s">
        <v>87</v>
      </c>
      <c r="E77" s="35">
        <v>900</v>
      </c>
      <c r="F77" s="37">
        <v>0</v>
      </c>
      <c r="G77" s="37">
        <v>0</v>
      </c>
      <c r="H77" s="38">
        <v>0</v>
      </c>
      <c r="I77" s="38">
        <v>0</v>
      </c>
    </row>
    <row r="78" spans="1:11" x14ac:dyDescent="0.25">
      <c r="A78" s="68">
        <v>3132</v>
      </c>
      <c r="B78" s="69"/>
      <c r="C78" s="70"/>
      <c r="D78" s="71" t="s">
        <v>88</v>
      </c>
      <c r="E78" s="35">
        <v>2136.9499999999998</v>
      </c>
      <c r="F78" s="37">
        <v>0</v>
      </c>
      <c r="G78" s="37">
        <v>0</v>
      </c>
      <c r="H78" s="38">
        <v>0</v>
      </c>
      <c r="I78" s="38">
        <v>0</v>
      </c>
    </row>
    <row r="79" spans="1:11" x14ac:dyDescent="0.25">
      <c r="A79" s="200">
        <v>32</v>
      </c>
      <c r="B79" s="201"/>
      <c r="C79" s="202"/>
      <c r="D79" s="51" t="s">
        <v>28</v>
      </c>
      <c r="E79" s="52">
        <f>SUM(E80:E81)</f>
        <v>929.76</v>
      </c>
      <c r="F79" s="52">
        <f t="shared" ref="F79:H79" si="24">SUM(F80:F81)</f>
        <v>0</v>
      </c>
      <c r="G79" s="52">
        <f t="shared" si="24"/>
        <v>0</v>
      </c>
      <c r="H79" s="52">
        <f t="shared" si="24"/>
        <v>0</v>
      </c>
      <c r="I79" s="52">
        <f t="shared" ref="I79" si="25">SUM(I80:I81)</f>
        <v>0</v>
      </c>
    </row>
    <row r="80" spans="1:11" x14ac:dyDescent="0.25">
      <c r="A80" s="68">
        <v>3211</v>
      </c>
      <c r="B80" s="69"/>
      <c r="C80" s="70"/>
      <c r="D80" s="71" t="s">
        <v>51</v>
      </c>
      <c r="E80" s="35">
        <v>132.74</v>
      </c>
      <c r="F80" s="37">
        <v>0</v>
      </c>
      <c r="G80" s="37">
        <v>0</v>
      </c>
      <c r="H80" s="38">
        <v>0</v>
      </c>
      <c r="I80" s="38">
        <v>0</v>
      </c>
    </row>
    <row r="81" spans="1:9" ht="17.25" customHeight="1" x14ac:dyDescent="0.25">
      <c r="A81" s="68">
        <v>3212</v>
      </c>
      <c r="B81" s="69"/>
      <c r="C81" s="70"/>
      <c r="D81" s="71" t="s">
        <v>94</v>
      </c>
      <c r="E81" s="35">
        <v>797.02</v>
      </c>
      <c r="F81" s="37">
        <v>0</v>
      </c>
      <c r="G81" s="37">
        <v>0</v>
      </c>
      <c r="H81" s="38">
        <v>0</v>
      </c>
      <c r="I81" s="38">
        <v>0</v>
      </c>
    </row>
    <row r="82" spans="1:9" ht="15" customHeight="1" x14ac:dyDescent="0.25">
      <c r="A82" s="203" t="s">
        <v>135</v>
      </c>
      <c r="B82" s="204"/>
      <c r="C82" s="205"/>
      <c r="D82" s="65" t="s">
        <v>96</v>
      </c>
      <c r="E82" s="35"/>
      <c r="F82" s="37"/>
      <c r="G82" s="37"/>
      <c r="H82" s="37"/>
      <c r="I82" s="37"/>
    </row>
    <row r="83" spans="1:9" x14ac:dyDescent="0.25">
      <c r="A83" s="206" t="s">
        <v>81</v>
      </c>
      <c r="B83" s="207"/>
      <c r="C83" s="208"/>
      <c r="D83" s="66" t="s">
        <v>82</v>
      </c>
      <c r="E83" s="35"/>
      <c r="F83" s="37"/>
      <c r="G83" s="37"/>
      <c r="H83" s="38"/>
      <c r="I83" s="38"/>
    </row>
    <row r="84" spans="1:9" x14ac:dyDescent="0.25">
      <c r="A84" s="209">
        <v>3</v>
      </c>
      <c r="B84" s="210"/>
      <c r="C84" s="211"/>
      <c r="D84" s="67" t="s">
        <v>16</v>
      </c>
      <c r="E84" s="40">
        <f>E85+E89</f>
        <v>9130.42</v>
      </c>
      <c r="F84" s="40">
        <f t="shared" ref="F84:H84" si="26">F85+F89</f>
        <v>15030</v>
      </c>
      <c r="G84" s="40">
        <f t="shared" si="26"/>
        <v>0</v>
      </c>
      <c r="H84" s="40">
        <f t="shared" si="26"/>
        <v>0</v>
      </c>
      <c r="I84" s="40">
        <f t="shared" ref="I84" si="27">I85+I89</f>
        <v>0</v>
      </c>
    </row>
    <row r="85" spans="1:9" x14ac:dyDescent="0.25">
      <c r="A85" s="200">
        <v>31</v>
      </c>
      <c r="B85" s="201"/>
      <c r="C85" s="202"/>
      <c r="D85" s="51" t="s">
        <v>17</v>
      </c>
      <c r="E85" s="52">
        <f>SUM(E86:E88)</f>
        <v>8873.23</v>
      </c>
      <c r="F85" s="52">
        <f t="shared" ref="F85:H85" si="28">SUM(F86:F88)</f>
        <v>14540</v>
      </c>
      <c r="G85" s="52">
        <f t="shared" si="28"/>
        <v>0</v>
      </c>
      <c r="H85" s="52">
        <f t="shared" si="28"/>
        <v>0</v>
      </c>
      <c r="I85" s="52">
        <f t="shared" ref="I85" si="29">SUM(I86:I88)</f>
        <v>0</v>
      </c>
    </row>
    <row r="86" spans="1:9" x14ac:dyDescent="0.25">
      <c r="A86" s="68">
        <v>3111</v>
      </c>
      <c r="B86" s="69"/>
      <c r="C86" s="70"/>
      <c r="D86" s="71" t="s">
        <v>86</v>
      </c>
      <c r="E86" s="35">
        <v>6414.8</v>
      </c>
      <c r="F86" s="37">
        <v>11900</v>
      </c>
      <c r="G86" s="37">
        <v>0</v>
      </c>
      <c r="H86" s="38">
        <v>0</v>
      </c>
      <c r="I86" s="38">
        <v>0</v>
      </c>
    </row>
    <row r="87" spans="1:9" x14ac:dyDescent="0.25">
      <c r="A87" s="68">
        <v>3121</v>
      </c>
      <c r="B87" s="69"/>
      <c r="C87" s="70"/>
      <c r="D87" s="71" t="s">
        <v>87</v>
      </c>
      <c r="E87" s="35">
        <v>1400</v>
      </c>
      <c r="F87" s="37">
        <v>900</v>
      </c>
      <c r="G87" s="37">
        <v>0</v>
      </c>
      <c r="H87" s="38">
        <v>0</v>
      </c>
      <c r="I87" s="38">
        <v>0</v>
      </c>
    </row>
    <row r="88" spans="1:9" x14ac:dyDescent="0.25">
      <c r="A88" s="68">
        <v>3132</v>
      </c>
      <c r="B88" s="69"/>
      <c r="C88" s="70"/>
      <c r="D88" s="71" t="s">
        <v>88</v>
      </c>
      <c r="E88" s="35">
        <v>1058.43</v>
      </c>
      <c r="F88" s="37">
        <v>1740</v>
      </c>
      <c r="G88" s="37">
        <v>0</v>
      </c>
      <c r="H88" s="38">
        <v>0</v>
      </c>
      <c r="I88" s="38">
        <v>0</v>
      </c>
    </row>
    <row r="89" spans="1:9" x14ac:dyDescent="0.25">
      <c r="A89" s="200">
        <v>32</v>
      </c>
      <c r="B89" s="201"/>
      <c r="C89" s="202"/>
      <c r="D89" s="51" t="s">
        <v>28</v>
      </c>
      <c r="E89" s="52">
        <f>SUM(E90:E92)</f>
        <v>257.19</v>
      </c>
      <c r="F89" s="52">
        <f t="shared" ref="F89:H89" si="30">SUM(F90:F92)</f>
        <v>490</v>
      </c>
      <c r="G89" s="52">
        <f t="shared" si="30"/>
        <v>0</v>
      </c>
      <c r="H89" s="52">
        <f t="shared" si="30"/>
        <v>0</v>
      </c>
      <c r="I89" s="52">
        <f t="shared" ref="I89" si="31">SUM(I90:I92)</f>
        <v>0</v>
      </c>
    </row>
    <row r="90" spans="1:9" x14ac:dyDescent="0.25">
      <c r="A90" s="68">
        <v>3211</v>
      </c>
      <c r="B90" s="69"/>
      <c r="C90" s="70"/>
      <c r="D90" s="71" t="s">
        <v>51</v>
      </c>
      <c r="E90" s="35">
        <v>53.1</v>
      </c>
      <c r="F90" s="37">
        <v>140</v>
      </c>
      <c r="G90" s="37">
        <v>0</v>
      </c>
      <c r="H90" s="38">
        <v>0</v>
      </c>
      <c r="I90" s="38">
        <v>0</v>
      </c>
    </row>
    <row r="91" spans="1:9" x14ac:dyDescent="0.25">
      <c r="A91" s="151">
        <v>3212</v>
      </c>
      <c r="B91" s="152"/>
      <c r="C91" s="153"/>
      <c r="D91" s="71" t="s">
        <v>94</v>
      </c>
      <c r="E91" s="35">
        <v>147.84</v>
      </c>
      <c r="F91" s="37">
        <v>350</v>
      </c>
      <c r="G91" s="37"/>
      <c r="H91" s="38"/>
      <c r="I91" s="38"/>
    </row>
    <row r="92" spans="1:9" ht="17.25" customHeight="1" x14ac:dyDescent="0.25">
      <c r="A92" s="68">
        <v>3213</v>
      </c>
      <c r="B92" s="69"/>
      <c r="C92" s="70"/>
      <c r="D92" s="71" t="s">
        <v>52</v>
      </c>
      <c r="E92" s="35">
        <v>56.25</v>
      </c>
      <c r="F92" s="37"/>
      <c r="G92" s="37">
        <v>0</v>
      </c>
      <c r="H92" s="38">
        <v>0</v>
      </c>
      <c r="I92" s="38">
        <v>0</v>
      </c>
    </row>
    <row r="93" spans="1:9" ht="15" customHeight="1" x14ac:dyDescent="0.25">
      <c r="A93" s="203" t="s">
        <v>159</v>
      </c>
      <c r="B93" s="204"/>
      <c r="C93" s="205"/>
      <c r="D93" s="65" t="s">
        <v>154</v>
      </c>
      <c r="E93" s="35"/>
      <c r="F93" s="37"/>
      <c r="G93" s="37"/>
      <c r="H93" s="37"/>
      <c r="I93" s="37"/>
    </row>
    <row r="94" spans="1:9" x14ac:dyDescent="0.25">
      <c r="A94" s="206" t="s">
        <v>81</v>
      </c>
      <c r="B94" s="207"/>
      <c r="C94" s="208"/>
      <c r="D94" s="66" t="s">
        <v>82</v>
      </c>
      <c r="E94" s="35"/>
      <c r="F94" s="37"/>
      <c r="G94" s="37"/>
      <c r="H94" s="38"/>
      <c r="I94" s="38"/>
    </row>
    <row r="95" spans="1:9" x14ac:dyDescent="0.25">
      <c r="A95" s="209">
        <v>3</v>
      </c>
      <c r="B95" s="210"/>
      <c r="C95" s="211"/>
      <c r="D95" s="67" t="s">
        <v>16</v>
      </c>
      <c r="E95" s="40">
        <f>E96+E100</f>
        <v>0</v>
      </c>
      <c r="F95" s="40">
        <f t="shared" ref="F95:H95" si="32">F96+F100</f>
        <v>6957</v>
      </c>
      <c r="G95" s="40">
        <f t="shared" si="32"/>
        <v>29499</v>
      </c>
      <c r="H95" s="40">
        <f t="shared" si="32"/>
        <v>0</v>
      </c>
      <c r="I95" s="40">
        <f t="shared" ref="I95" si="33">I96+I100</f>
        <v>0</v>
      </c>
    </row>
    <row r="96" spans="1:9" x14ac:dyDescent="0.25">
      <c r="A96" s="200">
        <v>31</v>
      </c>
      <c r="B96" s="201"/>
      <c r="C96" s="202"/>
      <c r="D96" s="51" t="s">
        <v>17</v>
      </c>
      <c r="E96" s="52">
        <f>SUM(E97:E99)</f>
        <v>0</v>
      </c>
      <c r="F96" s="52">
        <f t="shared" ref="F96:H96" si="34">SUM(F97:F99)</f>
        <v>6747</v>
      </c>
      <c r="G96" s="52">
        <f t="shared" si="34"/>
        <v>28849</v>
      </c>
      <c r="H96" s="52">
        <f t="shared" si="34"/>
        <v>0</v>
      </c>
      <c r="I96" s="52">
        <f t="shared" ref="I96" si="35">SUM(I97:I99)</f>
        <v>0</v>
      </c>
    </row>
    <row r="97" spans="1:11" x14ac:dyDescent="0.25">
      <c r="A97" s="68">
        <v>3111</v>
      </c>
      <c r="B97" s="69"/>
      <c r="C97" s="70"/>
      <c r="D97" s="71" t="s">
        <v>86</v>
      </c>
      <c r="E97" s="35">
        <v>0</v>
      </c>
      <c r="F97" s="37">
        <v>5100</v>
      </c>
      <c r="G97" s="37">
        <v>23800</v>
      </c>
      <c r="H97" s="38">
        <v>0</v>
      </c>
      <c r="I97" s="38">
        <v>0</v>
      </c>
    </row>
    <row r="98" spans="1:11" x14ac:dyDescent="0.25">
      <c r="A98" s="68">
        <v>3121</v>
      </c>
      <c r="B98" s="69"/>
      <c r="C98" s="70"/>
      <c r="D98" s="71" t="s">
        <v>87</v>
      </c>
      <c r="E98" s="35">
        <v>0</v>
      </c>
      <c r="F98" s="37">
        <v>900</v>
      </c>
      <c r="G98" s="37">
        <v>1200</v>
      </c>
      <c r="H98" s="38">
        <v>0</v>
      </c>
      <c r="I98" s="38">
        <v>0</v>
      </c>
    </row>
    <row r="99" spans="1:11" x14ac:dyDescent="0.25">
      <c r="A99" s="68">
        <v>3132</v>
      </c>
      <c r="B99" s="69"/>
      <c r="C99" s="70"/>
      <c r="D99" s="71" t="s">
        <v>88</v>
      </c>
      <c r="E99" s="35">
        <v>0</v>
      </c>
      <c r="F99" s="37">
        <v>747</v>
      </c>
      <c r="G99" s="37">
        <v>3849</v>
      </c>
      <c r="H99" s="38">
        <v>0</v>
      </c>
      <c r="I99" s="38">
        <v>0</v>
      </c>
    </row>
    <row r="100" spans="1:11" x14ac:dyDescent="0.25">
      <c r="A100" s="200">
        <v>32</v>
      </c>
      <c r="B100" s="201"/>
      <c r="C100" s="202"/>
      <c r="D100" s="51" t="s">
        <v>28</v>
      </c>
      <c r="E100" s="52">
        <f>SUM(E101:E102)</f>
        <v>0</v>
      </c>
      <c r="F100" s="52">
        <f>SUM(F101:F102)</f>
        <v>210</v>
      </c>
      <c r="G100" s="52">
        <f>SUM(G101:G102)</f>
        <v>650</v>
      </c>
      <c r="H100" s="52">
        <f>SUM(H101:H102)</f>
        <v>0</v>
      </c>
      <c r="I100" s="52">
        <f>SUM(I101:I102)</f>
        <v>0</v>
      </c>
    </row>
    <row r="101" spans="1:11" x14ac:dyDescent="0.25">
      <c r="A101" s="68">
        <v>3211</v>
      </c>
      <c r="B101" s="69"/>
      <c r="C101" s="70"/>
      <c r="D101" s="71" t="s">
        <v>51</v>
      </c>
      <c r="E101" s="35">
        <v>0</v>
      </c>
      <c r="F101" s="37">
        <v>60</v>
      </c>
      <c r="G101" s="37">
        <v>200</v>
      </c>
      <c r="H101" s="38">
        <v>0</v>
      </c>
      <c r="I101" s="38">
        <v>0</v>
      </c>
      <c r="K101" s="112"/>
    </row>
    <row r="102" spans="1:11" ht="31.5" customHeight="1" x14ac:dyDescent="0.25">
      <c r="A102" s="68">
        <v>3212</v>
      </c>
      <c r="B102" s="69"/>
      <c r="C102" s="70"/>
      <c r="D102" s="71" t="s">
        <v>94</v>
      </c>
      <c r="E102" s="35">
        <v>0</v>
      </c>
      <c r="F102" s="37">
        <v>150</v>
      </c>
      <c r="G102" s="37">
        <v>450</v>
      </c>
      <c r="H102" s="38">
        <v>0</v>
      </c>
      <c r="I102" s="38">
        <v>0</v>
      </c>
      <c r="K102" s="112"/>
    </row>
    <row r="103" spans="1:11" ht="15" customHeight="1" x14ac:dyDescent="0.25">
      <c r="A103" s="203" t="s">
        <v>222</v>
      </c>
      <c r="B103" s="204"/>
      <c r="C103" s="205"/>
      <c r="D103" s="65" t="s">
        <v>223</v>
      </c>
      <c r="E103" s="35"/>
      <c r="F103" s="37"/>
      <c r="G103" s="37"/>
      <c r="H103" s="37"/>
      <c r="I103" s="37"/>
    </row>
    <row r="104" spans="1:11" x14ac:dyDescent="0.25">
      <c r="A104" s="206" t="s">
        <v>81</v>
      </c>
      <c r="B104" s="207"/>
      <c r="C104" s="208"/>
      <c r="D104" s="66" t="s">
        <v>82</v>
      </c>
      <c r="E104" s="35"/>
      <c r="F104" s="37"/>
      <c r="G104" s="37"/>
      <c r="H104" s="38"/>
      <c r="I104" s="38"/>
    </row>
    <row r="105" spans="1:11" x14ac:dyDescent="0.25">
      <c r="A105" s="209">
        <v>3</v>
      </c>
      <c r="B105" s="210"/>
      <c r="C105" s="211"/>
      <c r="D105" s="67" t="s">
        <v>16</v>
      </c>
      <c r="E105" s="40">
        <f>E106+E110</f>
        <v>0</v>
      </c>
      <c r="F105" s="40">
        <f t="shared" ref="F105:H105" si="36">F106+F110</f>
        <v>0</v>
      </c>
      <c r="G105" s="40">
        <f t="shared" si="36"/>
        <v>15200</v>
      </c>
      <c r="H105" s="40">
        <f t="shared" si="36"/>
        <v>44699</v>
      </c>
      <c r="I105" s="40">
        <f t="shared" ref="I105" si="37">I106+I110</f>
        <v>44699</v>
      </c>
      <c r="K105" s="112"/>
    </row>
    <row r="106" spans="1:11" x14ac:dyDescent="0.25">
      <c r="A106" s="200">
        <v>31</v>
      </c>
      <c r="B106" s="201"/>
      <c r="C106" s="202"/>
      <c r="D106" s="51" t="s">
        <v>17</v>
      </c>
      <c r="E106" s="52">
        <f>SUM(E107:E109)</f>
        <v>0</v>
      </c>
      <c r="F106" s="52">
        <f t="shared" ref="F106:H106" si="38">SUM(F107:F109)</f>
        <v>0</v>
      </c>
      <c r="G106" s="52">
        <f t="shared" si="38"/>
        <v>14900</v>
      </c>
      <c r="H106" s="52">
        <f t="shared" si="38"/>
        <v>43749</v>
      </c>
      <c r="I106" s="52">
        <f t="shared" ref="I106" si="39">SUM(I107:I109)</f>
        <v>43749</v>
      </c>
    </row>
    <row r="107" spans="1:11" x14ac:dyDescent="0.25">
      <c r="A107" s="68">
        <v>3111</v>
      </c>
      <c r="B107" s="69"/>
      <c r="C107" s="70"/>
      <c r="D107" s="71" t="s">
        <v>86</v>
      </c>
      <c r="E107" s="35">
        <v>0</v>
      </c>
      <c r="F107" s="37">
        <v>0</v>
      </c>
      <c r="G107" s="37">
        <v>11900</v>
      </c>
      <c r="H107" s="38">
        <v>35700</v>
      </c>
      <c r="I107" s="38">
        <v>35700</v>
      </c>
    </row>
    <row r="108" spans="1:11" x14ac:dyDescent="0.25">
      <c r="A108" s="68">
        <v>3121</v>
      </c>
      <c r="B108" s="69"/>
      <c r="C108" s="70"/>
      <c r="D108" s="71" t="s">
        <v>87</v>
      </c>
      <c r="E108" s="35">
        <v>0</v>
      </c>
      <c r="F108" s="37">
        <v>0</v>
      </c>
      <c r="G108" s="37">
        <v>1100</v>
      </c>
      <c r="H108" s="38">
        <v>2300</v>
      </c>
      <c r="I108" s="38">
        <v>2300</v>
      </c>
    </row>
    <row r="109" spans="1:11" x14ac:dyDescent="0.25">
      <c r="A109" s="68">
        <v>3132</v>
      </c>
      <c r="B109" s="69"/>
      <c r="C109" s="70"/>
      <c r="D109" s="71" t="s">
        <v>88</v>
      </c>
      <c r="E109" s="35">
        <v>0</v>
      </c>
      <c r="F109" s="37">
        <v>0</v>
      </c>
      <c r="G109" s="37">
        <v>1900</v>
      </c>
      <c r="H109" s="38">
        <v>5749</v>
      </c>
      <c r="I109" s="38">
        <v>5749</v>
      </c>
    </row>
    <row r="110" spans="1:11" x14ac:dyDescent="0.25">
      <c r="A110" s="200">
        <v>32</v>
      </c>
      <c r="B110" s="201"/>
      <c r="C110" s="202"/>
      <c r="D110" s="51" t="s">
        <v>28</v>
      </c>
      <c r="E110" s="52">
        <f t="shared" ref="E110:I110" si="40">SUM(E111:E112)</f>
        <v>0</v>
      </c>
      <c r="F110" s="52">
        <f t="shared" si="40"/>
        <v>0</v>
      </c>
      <c r="G110" s="52">
        <f t="shared" si="40"/>
        <v>300</v>
      </c>
      <c r="H110" s="52">
        <f t="shared" si="40"/>
        <v>950</v>
      </c>
      <c r="I110" s="52">
        <f t="shared" si="40"/>
        <v>950</v>
      </c>
    </row>
    <row r="111" spans="1:11" x14ac:dyDescent="0.25">
      <c r="A111" s="68">
        <v>3211</v>
      </c>
      <c r="B111" s="69"/>
      <c r="C111" s="70"/>
      <c r="D111" s="71" t="s">
        <v>51</v>
      </c>
      <c r="E111" s="35">
        <v>0</v>
      </c>
      <c r="F111" s="37">
        <v>0</v>
      </c>
      <c r="G111" s="37">
        <v>100</v>
      </c>
      <c r="H111" s="38">
        <v>300</v>
      </c>
      <c r="I111" s="38">
        <v>300</v>
      </c>
    </row>
    <row r="112" spans="1:11" ht="27" customHeight="1" x14ac:dyDescent="0.25">
      <c r="A112" s="68">
        <v>3212</v>
      </c>
      <c r="B112" s="69"/>
      <c r="C112" s="70"/>
      <c r="D112" s="71" t="s">
        <v>94</v>
      </c>
      <c r="E112" s="35">
        <v>0</v>
      </c>
      <c r="F112" s="37">
        <v>0</v>
      </c>
      <c r="G112" s="37">
        <v>200</v>
      </c>
      <c r="H112" s="38">
        <v>650</v>
      </c>
      <c r="I112" s="38">
        <v>650</v>
      </c>
    </row>
    <row r="113" spans="1:11" ht="15" customHeight="1" x14ac:dyDescent="0.25">
      <c r="A113" s="203" t="s">
        <v>136</v>
      </c>
      <c r="B113" s="204"/>
      <c r="C113" s="205"/>
      <c r="D113" s="65" t="s">
        <v>97</v>
      </c>
      <c r="E113" s="35"/>
      <c r="F113" s="37"/>
      <c r="G113" s="37"/>
      <c r="H113" s="37"/>
      <c r="I113" s="37"/>
    </row>
    <row r="114" spans="1:11" ht="15" customHeight="1" x14ac:dyDescent="0.25">
      <c r="A114" s="206" t="s">
        <v>81</v>
      </c>
      <c r="B114" s="207"/>
      <c r="C114" s="208"/>
      <c r="D114" s="66" t="s">
        <v>82</v>
      </c>
      <c r="E114" s="35"/>
      <c r="F114" s="37"/>
      <c r="G114" s="37"/>
      <c r="H114" s="38"/>
      <c r="I114" s="38"/>
    </row>
    <row r="115" spans="1:11" x14ac:dyDescent="0.25">
      <c r="A115" s="209">
        <v>3</v>
      </c>
      <c r="B115" s="210"/>
      <c r="C115" s="211"/>
      <c r="D115" s="67" t="s">
        <v>16</v>
      </c>
      <c r="E115" s="40">
        <f>E116</f>
        <v>530.88</v>
      </c>
      <c r="F115" s="40">
        <f t="shared" ref="F115:I115" si="41">F116</f>
        <v>540</v>
      </c>
      <c r="G115" s="40">
        <f t="shared" si="41"/>
        <v>540</v>
      </c>
      <c r="H115" s="40">
        <f t="shared" si="41"/>
        <v>540</v>
      </c>
      <c r="I115" s="40">
        <f t="shared" si="41"/>
        <v>540</v>
      </c>
    </row>
    <row r="116" spans="1:11" x14ac:dyDescent="0.25">
      <c r="A116" s="200">
        <v>32</v>
      </c>
      <c r="B116" s="201"/>
      <c r="C116" s="202"/>
      <c r="D116" s="51" t="s">
        <v>28</v>
      </c>
      <c r="E116" s="52">
        <f>SUM(E117)</f>
        <v>530.88</v>
      </c>
      <c r="F116" s="52">
        <f t="shared" ref="F116:I116" si="42">SUM(F117)</f>
        <v>540</v>
      </c>
      <c r="G116" s="52">
        <f t="shared" si="42"/>
        <v>540</v>
      </c>
      <c r="H116" s="52">
        <f t="shared" si="42"/>
        <v>540</v>
      </c>
      <c r="I116" s="52">
        <f t="shared" si="42"/>
        <v>540</v>
      </c>
    </row>
    <row r="117" spans="1:11" x14ac:dyDescent="0.25">
      <c r="A117" s="212">
        <v>3237</v>
      </c>
      <c r="B117" s="213"/>
      <c r="C117" s="214"/>
      <c r="D117" s="71" t="s">
        <v>61</v>
      </c>
      <c r="E117" s="35">
        <v>530.88</v>
      </c>
      <c r="F117" s="37">
        <v>540</v>
      </c>
      <c r="G117" s="37">
        <v>540</v>
      </c>
      <c r="H117" s="38">
        <v>540</v>
      </c>
      <c r="I117" s="38">
        <v>540</v>
      </c>
      <c r="K117" s="112"/>
    </row>
    <row r="118" spans="1:11" ht="26.25" customHeight="1" x14ac:dyDescent="0.25">
      <c r="A118" s="203" t="s">
        <v>89</v>
      </c>
      <c r="B118" s="204"/>
      <c r="C118" s="205"/>
      <c r="D118" s="53" t="s">
        <v>90</v>
      </c>
      <c r="E118" s="54">
        <f>E121+E130</f>
        <v>13607.26</v>
      </c>
      <c r="F118" s="54">
        <f>F121+F130</f>
        <v>100000</v>
      </c>
      <c r="G118" s="54">
        <f t="shared" ref="G118:I118" si="43">G121+G130</f>
        <v>100700</v>
      </c>
      <c r="H118" s="54">
        <f t="shared" si="43"/>
        <v>100700</v>
      </c>
      <c r="I118" s="54">
        <f t="shared" si="43"/>
        <v>100700</v>
      </c>
    </row>
    <row r="119" spans="1:11" ht="14.25" customHeight="1" x14ac:dyDescent="0.25">
      <c r="A119" s="203" t="s">
        <v>91</v>
      </c>
      <c r="B119" s="204"/>
      <c r="C119" s="205"/>
      <c r="D119" s="65" t="s">
        <v>92</v>
      </c>
      <c r="E119" s="35"/>
      <c r="F119" s="37"/>
      <c r="G119" s="37"/>
      <c r="H119" s="37"/>
      <c r="I119" s="37"/>
    </row>
    <row r="120" spans="1:11" ht="15" customHeight="1" x14ac:dyDescent="0.25">
      <c r="A120" s="206" t="s">
        <v>81</v>
      </c>
      <c r="B120" s="207"/>
      <c r="C120" s="208"/>
      <c r="D120" s="66" t="s">
        <v>82</v>
      </c>
      <c r="E120" s="35"/>
      <c r="F120" s="37"/>
      <c r="G120" s="37"/>
      <c r="H120" s="38"/>
      <c r="I120" s="38"/>
    </row>
    <row r="121" spans="1:11" x14ac:dyDescent="0.25">
      <c r="A121" s="209">
        <v>4</v>
      </c>
      <c r="B121" s="210"/>
      <c r="C121" s="211"/>
      <c r="D121" s="67" t="s">
        <v>18</v>
      </c>
      <c r="E121" s="40">
        <f>E122</f>
        <v>13607.26</v>
      </c>
      <c r="F121" s="40">
        <f t="shared" ref="F121:I121" si="44">F122</f>
        <v>100000</v>
      </c>
      <c r="G121" s="40">
        <f t="shared" si="44"/>
        <v>100700</v>
      </c>
      <c r="H121" s="40">
        <f t="shared" si="44"/>
        <v>100700</v>
      </c>
      <c r="I121" s="40">
        <f t="shared" si="44"/>
        <v>100700</v>
      </c>
    </row>
    <row r="122" spans="1:11" x14ac:dyDescent="0.25">
      <c r="A122" s="200">
        <v>42</v>
      </c>
      <c r="B122" s="201"/>
      <c r="C122" s="202"/>
      <c r="D122" s="51" t="s">
        <v>38</v>
      </c>
      <c r="E122" s="52">
        <f>SUM(E123:E127)</f>
        <v>13607.26</v>
      </c>
      <c r="F122" s="52">
        <f>SUM(F123:F127)</f>
        <v>100000</v>
      </c>
      <c r="G122" s="52">
        <f>SUM(G123:G127)</f>
        <v>100700</v>
      </c>
      <c r="H122" s="52">
        <f>SUM(H123:H127)</f>
        <v>100700</v>
      </c>
      <c r="I122" s="52">
        <f>SUM(I123:I127)</f>
        <v>100700</v>
      </c>
    </row>
    <row r="123" spans="1:11" x14ac:dyDescent="0.25">
      <c r="A123" s="215">
        <v>4212</v>
      </c>
      <c r="B123" s="216"/>
      <c r="C123" s="217"/>
      <c r="D123" s="96" t="s">
        <v>152</v>
      </c>
      <c r="E123" s="97">
        <v>6578.38</v>
      </c>
      <c r="F123" s="97">
        <v>100000</v>
      </c>
      <c r="G123" s="97">
        <v>100000</v>
      </c>
      <c r="H123" s="97">
        <v>100000</v>
      </c>
      <c r="I123" s="97">
        <v>100000</v>
      </c>
      <c r="K123" s="114"/>
    </row>
    <row r="124" spans="1:11" x14ac:dyDescent="0.25">
      <c r="A124" s="212">
        <v>4221</v>
      </c>
      <c r="B124" s="213"/>
      <c r="C124" s="214"/>
      <c r="D124" s="71" t="s">
        <v>93</v>
      </c>
      <c r="E124" s="35">
        <v>6558.88</v>
      </c>
      <c r="F124" s="37"/>
      <c r="G124" s="37"/>
      <c r="H124" s="38"/>
      <c r="I124" s="38"/>
      <c r="K124" s="112"/>
    </row>
    <row r="125" spans="1:11" x14ac:dyDescent="0.25">
      <c r="A125" s="212">
        <v>4223</v>
      </c>
      <c r="B125" s="213"/>
      <c r="C125" s="214"/>
      <c r="D125" s="71" t="s">
        <v>155</v>
      </c>
      <c r="E125" s="35">
        <v>0</v>
      </c>
      <c r="F125" s="37"/>
      <c r="G125" s="37"/>
      <c r="H125" s="38"/>
      <c r="I125" s="38"/>
      <c r="K125" s="112"/>
    </row>
    <row r="126" spans="1:11" x14ac:dyDescent="0.25">
      <c r="A126" s="151">
        <v>4227</v>
      </c>
      <c r="B126" s="152"/>
      <c r="C126" s="153"/>
      <c r="D126" s="71" t="s">
        <v>156</v>
      </c>
      <c r="E126" s="35">
        <v>0</v>
      </c>
      <c r="F126" s="37"/>
      <c r="G126" s="37"/>
      <c r="H126" s="38"/>
      <c r="I126" s="38"/>
      <c r="K126" s="112"/>
    </row>
    <row r="127" spans="1:11" x14ac:dyDescent="0.25">
      <c r="A127" s="212">
        <v>4241</v>
      </c>
      <c r="B127" s="213"/>
      <c r="C127" s="214"/>
      <c r="D127" s="71" t="s">
        <v>129</v>
      </c>
      <c r="E127" s="35">
        <v>470</v>
      </c>
      <c r="F127" s="37"/>
      <c r="G127" s="37">
        <v>700</v>
      </c>
      <c r="H127" s="38">
        <v>700</v>
      </c>
      <c r="I127" s="38">
        <v>700</v>
      </c>
      <c r="K127" s="112"/>
    </row>
    <row r="128" spans="1:11" ht="15" customHeight="1" x14ac:dyDescent="0.25">
      <c r="A128" s="203" t="s">
        <v>157</v>
      </c>
      <c r="B128" s="204"/>
      <c r="C128" s="205"/>
      <c r="D128" s="90" t="s">
        <v>158</v>
      </c>
      <c r="E128" s="35"/>
      <c r="F128" s="37"/>
      <c r="G128" s="37"/>
      <c r="H128" s="37"/>
      <c r="I128" s="37"/>
    </row>
    <row r="129" spans="1:11" ht="15" customHeight="1" x14ac:dyDescent="0.25">
      <c r="A129" s="206" t="s">
        <v>81</v>
      </c>
      <c r="B129" s="207"/>
      <c r="C129" s="208"/>
      <c r="D129" s="91" t="s">
        <v>82</v>
      </c>
      <c r="E129" s="35"/>
      <c r="F129" s="37"/>
      <c r="G129" s="37"/>
      <c r="H129" s="38"/>
      <c r="I129" s="38"/>
    </row>
    <row r="130" spans="1:11" x14ac:dyDescent="0.25">
      <c r="A130" s="209">
        <v>3</v>
      </c>
      <c r="B130" s="210"/>
      <c r="C130" s="211"/>
      <c r="D130" s="95" t="s">
        <v>16</v>
      </c>
      <c r="E130" s="40">
        <f>E131</f>
        <v>0</v>
      </c>
      <c r="F130" s="40">
        <f t="shared" ref="F130:I130" si="45">F131</f>
        <v>0</v>
      </c>
      <c r="G130" s="40">
        <f t="shared" si="45"/>
        <v>0</v>
      </c>
      <c r="H130" s="40">
        <f t="shared" si="45"/>
        <v>0</v>
      </c>
      <c r="I130" s="40">
        <f t="shared" si="45"/>
        <v>0</v>
      </c>
    </row>
    <row r="131" spans="1:11" x14ac:dyDescent="0.25">
      <c r="A131" s="200">
        <v>32</v>
      </c>
      <c r="B131" s="201"/>
      <c r="C131" s="202"/>
      <c r="D131" s="51" t="s">
        <v>28</v>
      </c>
      <c r="E131" s="52">
        <f>SUM(E132)</f>
        <v>0</v>
      </c>
      <c r="F131" s="52">
        <f t="shared" ref="F131:I131" si="46">SUM(F132)</f>
        <v>0</v>
      </c>
      <c r="G131" s="52">
        <f t="shared" si="46"/>
        <v>0</v>
      </c>
      <c r="H131" s="52">
        <f t="shared" si="46"/>
        <v>0</v>
      </c>
      <c r="I131" s="52">
        <f t="shared" si="46"/>
        <v>0</v>
      </c>
    </row>
    <row r="132" spans="1:11" x14ac:dyDescent="0.25">
      <c r="A132" s="212">
        <v>3225</v>
      </c>
      <c r="B132" s="213"/>
      <c r="C132" s="214"/>
      <c r="D132" s="71" t="s">
        <v>75</v>
      </c>
      <c r="E132" s="35">
        <v>0</v>
      </c>
      <c r="F132" s="37">
        <v>0</v>
      </c>
      <c r="G132" s="38">
        <v>0</v>
      </c>
      <c r="H132" s="38">
        <v>0</v>
      </c>
      <c r="I132" s="38">
        <v>0</v>
      </c>
      <c r="K132" s="112"/>
    </row>
    <row r="133" spans="1:11" ht="33" customHeight="1" x14ac:dyDescent="0.25">
      <c r="A133" s="203" t="s">
        <v>41</v>
      </c>
      <c r="B133" s="204"/>
      <c r="C133" s="205"/>
      <c r="D133" s="53" t="s">
        <v>98</v>
      </c>
      <c r="E133" s="54">
        <f>E136+E141+E145+E149+E154+E169+E173+E178+E183+E188</f>
        <v>1679583.95</v>
      </c>
      <c r="F133" s="54">
        <f t="shared" ref="F133:I133" si="47">F136+F141+F145+F149+F154+F169+F173+F178+F183+F188</f>
        <v>2101600</v>
      </c>
      <c r="G133" s="54">
        <f t="shared" si="47"/>
        <v>2385000</v>
      </c>
      <c r="H133" s="54">
        <f t="shared" si="47"/>
        <v>2385000</v>
      </c>
      <c r="I133" s="54">
        <f t="shared" si="47"/>
        <v>2385000</v>
      </c>
    </row>
    <row r="134" spans="1:11" ht="15" customHeight="1" x14ac:dyDescent="0.25">
      <c r="A134" s="203" t="s">
        <v>48</v>
      </c>
      <c r="B134" s="204"/>
      <c r="C134" s="205"/>
      <c r="D134" s="90" t="s">
        <v>16</v>
      </c>
      <c r="E134" s="35"/>
      <c r="F134" s="37"/>
      <c r="G134" s="37"/>
      <c r="H134" s="37"/>
      <c r="I134" s="37"/>
    </row>
    <row r="135" spans="1:11" ht="15" customHeight="1" x14ac:dyDescent="0.25">
      <c r="A135" s="206" t="s">
        <v>99</v>
      </c>
      <c r="B135" s="207"/>
      <c r="C135" s="208"/>
      <c r="D135" s="91" t="s">
        <v>32</v>
      </c>
      <c r="E135" s="35"/>
      <c r="F135" s="37"/>
      <c r="G135" s="37"/>
      <c r="H135" s="38"/>
      <c r="I135" s="38"/>
    </row>
    <row r="136" spans="1:11" x14ac:dyDescent="0.25">
      <c r="A136" s="209">
        <v>3</v>
      </c>
      <c r="B136" s="210"/>
      <c r="C136" s="211"/>
      <c r="D136" s="95" t="s">
        <v>16</v>
      </c>
      <c r="E136" s="40">
        <f>E137+E140</f>
        <v>511.02000000000004</v>
      </c>
      <c r="F136" s="40">
        <f t="shared" ref="F136:H136" si="48">F137+F139</f>
        <v>1030</v>
      </c>
      <c r="G136" s="40">
        <f t="shared" si="48"/>
        <v>1000</v>
      </c>
      <c r="H136" s="40">
        <f t="shared" si="48"/>
        <v>1000</v>
      </c>
      <c r="I136" s="40">
        <f t="shared" ref="I136" si="49">I137+I139</f>
        <v>1000</v>
      </c>
    </row>
    <row r="137" spans="1:11" x14ac:dyDescent="0.25">
      <c r="A137" s="200">
        <v>32</v>
      </c>
      <c r="B137" s="201"/>
      <c r="C137" s="202"/>
      <c r="D137" s="51" t="s">
        <v>28</v>
      </c>
      <c r="E137" s="52">
        <f>SUM(E138)</f>
        <v>508.79</v>
      </c>
      <c r="F137" s="52">
        <f t="shared" ref="F137:I137" si="50">SUM(F138)</f>
        <v>1000</v>
      </c>
      <c r="G137" s="52">
        <f t="shared" si="50"/>
        <v>1000</v>
      </c>
      <c r="H137" s="52">
        <f t="shared" si="50"/>
        <v>1000</v>
      </c>
      <c r="I137" s="52">
        <f t="shared" si="50"/>
        <v>1000</v>
      </c>
    </row>
    <row r="138" spans="1:11" x14ac:dyDescent="0.25">
      <c r="A138" s="212">
        <v>3299</v>
      </c>
      <c r="B138" s="213"/>
      <c r="C138" s="214"/>
      <c r="D138" s="71" t="s">
        <v>67</v>
      </c>
      <c r="E138" s="35">
        <v>508.79</v>
      </c>
      <c r="F138" s="37">
        <v>1000</v>
      </c>
      <c r="G138" s="37">
        <v>1000</v>
      </c>
      <c r="H138" s="38">
        <v>1000</v>
      </c>
      <c r="I138" s="38">
        <v>1000</v>
      </c>
      <c r="K138" s="112"/>
    </row>
    <row r="139" spans="1:11" x14ac:dyDescent="0.25">
      <c r="A139" s="200">
        <v>34</v>
      </c>
      <c r="B139" s="201"/>
      <c r="C139" s="202"/>
      <c r="D139" s="51" t="s">
        <v>69</v>
      </c>
      <c r="E139" s="52">
        <f>SUM(E140)</f>
        <v>2.23</v>
      </c>
      <c r="F139" s="52">
        <f>SUM(F140)</f>
        <v>30</v>
      </c>
      <c r="G139" s="52">
        <f t="shared" ref="G139:I139" si="51">SUM(G140)</f>
        <v>0</v>
      </c>
      <c r="H139" s="52">
        <f t="shared" si="51"/>
        <v>0</v>
      </c>
      <c r="I139" s="52">
        <f t="shared" si="51"/>
        <v>0</v>
      </c>
    </row>
    <row r="140" spans="1:11" x14ac:dyDescent="0.25">
      <c r="A140" s="212">
        <v>3433</v>
      </c>
      <c r="B140" s="213"/>
      <c r="C140" s="214"/>
      <c r="D140" s="71" t="s">
        <v>100</v>
      </c>
      <c r="E140" s="35">
        <v>2.23</v>
      </c>
      <c r="F140" s="37">
        <v>30</v>
      </c>
      <c r="G140" s="38">
        <v>0</v>
      </c>
      <c r="H140" s="38">
        <v>0</v>
      </c>
      <c r="I140" s="38">
        <v>0</v>
      </c>
      <c r="K140" s="112"/>
    </row>
    <row r="141" spans="1:11" x14ac:dyDescent="0.25">
      <c r="A141" s="209">
        <v>4</v>
      </c>
      <c r="B141" s="210"/>
      <c r="C141" s="211"/>
      <c r="D141" s="158" t="s">
        <v>18</v>
      </c>
      <c r="E141" s="40">
        <f t="shared" ref="E141:I141" si="52">E142+E144</f>
        <v>0</v>
      </c>
      <c r="F141" s="40">
        <f t="shared" si="52"/>
        <v>0</v>
      </c>
      <c r="G141" s="40">
        <f t="shared" si="52"/>
        <v>600</v>
      </c>
      <c r="H141" s="40">
        <f t="shared" si="52"/>
        <v>600</v>
      </c>
      <c r="I141" s="40">
        <f t="shared" si="52"/>
        <v>600</v>
      </c>
    </row>
    <row r="142" spans="1:11" ht="18.75" customHeight="1" x14ac:dyDescent="0.25">
      <c r="A142" s="200">
        <v>42</v>
      </c>
      <c r="B142" s="201"/>
      <c r="C142" s="202"/>
      <c r="D142" s="51" t="s">
        <v>38</v>
      </c>
      <c r="E142" s="52">
        <f>SUM(E143)</f>
        <v>0</v>
      </c>
      <c r="F142" s="52">
        <f t="shared" ref="F142:I142" si="53">SUM(F143)</f>
        <v>0</v>
      </c>
      <c r="G142" s="52">
        <f t="shared" si="53"/>
        <v>600</v>
      </c>
      <c r="H142" s="52">
        <f t="shared" si="53"/>
        <v>600</v>
      </c>
      <c r="I142" s="52">
        <f t="shared" si="53"/>
        <v>600</v>
      </c>
    </row>
    <row r="143" spans="1:11" x14ac:dyDescent="0.25">
      <c r="A143" s="212">
        <v>4221</v>
      </c>
      <c r="B143" s="213"/>
      <c r="C143" s="214"/>
      <c r="D143" s="71" t="s">
        <v>93</v>
      </c>
      <c r="E143" s="35">
        <v>0</v>
      </c>
      <c r="F143" s="37">
        <v>0</v>
      </c>
      <c r="G143" s="37">
        <v>600</v>
      </c>
      <c r="H143" s="38">
        <v>600</v>
      </c>
      <c r="I143" s="38">
        <v>600</v>
      </c>
      <c r="K143" s="112"/>
    </row>
    <row r="144" spans="1:11" ht="15" customHeight="1" x14ac:dyDescent="0.25">
      <c r="A144" s="206" t="s">
        <v>102</v>
      </c>
      <c r="B144" s="207"/>
      <c r="C144" s="208"/>
      <c r="D144" s="154" t="s">
        <v>103</v>
      </c>
      <c r="E144" s="35"/>
      <c r="F144" s="37"/>
      <c r="G144" s="37"/>
      <c r="H144" s="38"/>
      <c r="I144" s="38"/>
    </row>
    <row r="145" spans="1:11" x14ac:dyDescent="0.25">
      <c r="A145" s="209">
        <v>3</v>
      </c>
      <c r="B145" s="210"/>
      <c r="C145" s="211"/>
      <c r="D145" s="158" t="s">
        <v>16</v>
      </c>
      <c r="E145" s="40">
        <f t="shared" ref="E145:I145" si="54">E146+E148</f>
        <v>0</v>
      </c>
      <c r="F145" s="40">
        <f t="shared" si="54"/>
        <v>0</v>
      </c>
      <c r="G145" s="40">
        <f t="shared" si="54"/>
        <v>300</v>
      </c>
      <c r="H145" s="40">
        <f t="shared" si="54"/>
        <v>300</v>
      </c>
      <c r="I145" s="40">
        <f t="shared" si="54"/>
        <v>300</v>
      </c>
    </row>
    <row r="146" spans="1:11" x14ac:dyDescent="0.25">
      <c r="A146" s="200">
        <v>32</v>
      </c>
      <c r="B146" s="201"/>
      <c r="C146" s="202"/>
      <c r="D146" s="51" t="s">
        <v>28</v>
      </c>
      <c r="E146" s="52">
        <f>SUM(E147)</f>
        <v>0</v>
      </c>
      <c r="F146" s="52">
        <f>SUM(F147)</f>
        <v>0</v>
      </c>
      <c r="G146" s="52">
        <f t="shared" ref="G146:I146" si="55">SUM(G147)</f>
        <v>300</v>
      </c>
      <c r="H146" s="52">
        <f t="shared" si="55"/>
        <v>300</v>
      </c>
      <c r="I146" s="52">
        <f t="shared" si="55"/>
        <v>300</v>
      </c>
    </row>
    <row r="147" spans="1:11" x14ac:dyDescent="0.25">
      <c r="A147" s="212">
        <v>3299</v>
      </c>
      <c r="B147" s="213"/>
      <c r="C147" s="214"/>
      <c r="D147" s="71" t="s">
        <v>67</v>
      </c>
      <c r="E147" s="35">
        <v>0</v>
      </c>
      <c r="F147" s="37">
        <v>0</v>
      </c>
      <c r="G147" s="37">
        <v>300</v>
      </c>
      <c r="H147" s="38">
        <v>300</v>
      </c>
      <c r="I147" s="38">
        <v>300</v>
      </c>
      <c r="K147" s="112"/>
    </row>
    <row r="148" spans="1:11" ht="15" customHeight="1" x14ac:dyDescent="0.25">
      <c r="A148" s="206" t="s">
        <v>131</v>
      </c>
      <c r="B148" s="207"/>
      <c r="C148" s="208"/>
      <c r="D148" s="66" t="s">
        <v>132</v>
      </c>
      <c r="E148" s="35"/>
      <c r="F148" s="37"/>
      <c r="G148" s="37"/>
      <c r="H148" s="38"/>
      <c r="I148" s="38"/>
    </row>
    <row r="149" spans="1:11" x14ac:dyDescent="0.25">
      <c r="A149" s="209">
        <v>4</v>
      </c>
      <c r="B149" s="210"/>
      <c r="C149" s="211"/>
      <c r="D149" s="67" t="s">
        <v>18</v>
      </c>
      <c r="E149" s="40">
        <f t="shared" ref="E149:I149" si="56">E150</f>
        <v>97.74</v>
      </c>
      <c r="F149" s="40">
        <f t="shared" si="56"/>
        <v>100</v>
      </c>
      <c r="G149" s="40">
        <f t="shared" si="56"/>
        <v>100</v>
      </c>
      <c r="H149" s="40">
        <f t="shared" si="56"/>
        <v>100</v>
      </c>
      <c r="I149" s="40">
        <f t="shared" si="56"/>
        <v>100</v>
      </c>
    </row>
    <row r="150" spans="1:11" x14ac:dyDescent="0.25">
      <c r="A150" s="200">
        <v>42</v>
      </c>
      <c r="B150" s="201"/>
      <c r="C150" s="202"/>
      <c r="D150" s="51" t="s">
        <v>38</v>
      </c>
      <c r="E150" s="52">
        <f>SUM(E151:E152)</f>
        <v>97.74</v>
      </c>
      <c r="F150" s="52">
        <f t="shared" ref="F150:H150" si="57">SUM(F151:F152)</f>
        <v>100</v>
      </c>
      <c r="G150" s="52">
        <f t="shared" si="57"/>
        <v>100</v>
      </c>
      <c r="H150" s="52">
        <f t="shared" si="57"/>
        <v>100</v>
      </c>
      <c r="I150" s="52">
        <f t="shared" ref="I150" si="58">SUM(I151:I152)</f>
        <v>100</v>
      </c>
    </row>
    <row r="151" spans="1:11" x14ac:dyDescent="0.25">
      <c r="A151" s="212">
        <v>4221</v>
      </c>
      <c r="B151" s="213"/>
      <c r="C151" s="214"/>
      <c r="D151" s="71" t="s">
        <v>93</v>
      </c>
      <c r="E151" s="35">
        <v>0</v>
      </c>
      <c r="F151" s="37">
        <v>0</v>
      </c>
      <c r="G151" s="37">
        <v>0</v>
      </c>
      <c r="H151" s="38">
        <v>0</v>
      </c>
      <c r="I151" s="38">
        <v>0</v>
      </c>
    </row>
    <row r="152" spans="1:11" x14ac:dyDescent="0.25">
      <c r="A152" s="212">
        <v>4241</v>
      </c>
      <c r="B152" s="213"/>
      <c r="C152" s="214"/>
      <c r="D152" s="71" t="s">
        <v>129</v>
      </c>
      <c r="E152" s="35">
        <v>97.74</v>
      </c>
      <c r="F152" s="37">
        <v>100</v>
      </c>
      <c r="G152" s="37">
        <v>100</v>
      </c>
      <c r="H152" s="38">
        <v>100</v>
      </c>
      <c r="I152" s="38">
        <v>100</v>
      </c>
      <c r="K152" s="112"/>
    </row>
    <row r="153" spans="1:11" ht="15" customHeight="1" x14ac:dyDescent="0.25">
      <c r="A153" s="206" t="s">
        <v>105</v>
      </c>
      <c r="B153" s="207"/>
      <c r="C153" s="208"/>
      <c r="D153" s="66" t="s">
        <v>106</v>
      </c>
      <c r="E153" s="35"/>
      <c r="F153" s="37"/>
      <c r="G153" s="37"/>
      <c r="H153" s="38"/>
      <c r="I153" s="38"/>
    </row>
    <row r="154" spans="1:11" x14ac:dyDescent="0.25">
      <c r="A154" s="209">
        <v>3</v>
      </c>
      <c r="B154" s="210"/>
      <c r="C154" s="211"/>
      <c r="D154" s="67" t="s">
        <v>16</v>
      </c>
      <c r="E154" s="40">
        <f>E155+E165</f>
        <v>31088.350000000002</v>
      </c>
      <c r="F154" s="40">
        <f t="shared" ref="F154:H154" si="59">F155+F165</f>
        <v>38370</v>
      </c>
      <c r="G154" s="40">
        <f>G155+G165</f>
        <v>50000</v>
      </c>
      <c r="H154" s="40">
        <f t="shared" si="59"/>
        <v>50000</v>
      </c>
      <c r="I154" s="40">
        <f t="shared" ref="I154" si="60">I155+I165</f>
        <v>50000</v>
      </c>
    </row>
    <row r="155" spans="1:11" x14ac:dyDescent="0.25">
      <c r="A155" s="200">
        <v>32</v>
      </c>
      <c r="B155" s="201"/>
      <c r="C155" s="202"/>
      <c r="D155" s="51" t="s">
        <v>28</v>
      </c>
      <c r="E155" s="52">
        <f>SUM(E156:E164)</f>
        <v>3433.2</v>
      </c>
      <c r="F155" s="52">
        <f t="shared" ref="F155:H155" si="61">SUM(F156:F164)</f>
        <v>6370</v>
      </c>
      <c r="G155" s="52">
        <f t="shared" si="61"/>
        <v>12000</v>
      </c>
      <c r="H155" s="52">
        <f t="shared" si="61"/>
        <v>12000</v>
      </c>
      <c r="I155" s="52">
        <f t="shared" ref="I155" si="62">SUM(I156:I164)</f>
        <v>12000</v>
      </c>
    </row>
    <row r="156" spans="1:11" x14ac:dyDescent="0.25">
      <c r="A156" s="212">
        <v>3211</v>
      </c>
      <c r="B156" s="213"/>
      <c r="C156" s="214"/>
      <c r="D156" s="71" t="s">
        <v>51</v>
      </c>
      <c r="E156" s="35">
        <v>220.01</v>
      </c>
      <c r="F156" s="37">
        <v>1800</v>
      </c>
      <c r="G156" s="37">
        <v>2000</v>
      </c>
      <c r="H156" s="37">
        <v>2000</v>
      </c>
      <c r="I156" s="37">
        <v>2000</v>
      </c>
    </row>
    <row r="157" spans="1:11" x14ac:dyDescent="0.25">
      <c r="A157" s="68">
        <v>3213</v>
      </c>
      <c r="B157" s="69"/>
      <c r="C157" s="70"/>
      <c r="D157" s="71" t="s">
        <v>52</v>
      </c>
      <c r="E157" s="35">
        <v>80</v>
      </c>
      <c r="F157" s="37">
        <v>200</v>
      </c>
      <c r="G157" s="37">
        <v>500</v>
      </c>
      <c r="H157" s="37">
        <v>500</v>
      </c>
      <c r="I157" s="37">
        <v>500</v>
      </c>
    </row>
    <row r="158" spans="1:11" x14ac:dyDescent="0.25">
      <c r="A158" s="92">
        <v>3214</v>
      </c>
      <c r="B158" s="93"/>
      <c r="C158" s="94"/>
      <c r="D158" s="71" t="s">
        <v>53</v>
      </c>
      <c r="E158" s="35">
        <v>1496.9</v>
      </c>
      <c r="F158" s="37"/>
      <c r="G158" s="37"/>
      <c r="H158" s="37"/>
      <c r="I158" s="37"/>
    </row>
    <row r="159" spans="1:11" x14ac:dyDescent="0.25">
      <c r="A159" s="68">
        <v>3221</v>
      </c>
      <c r="B159" s="69"/>
      <c r="C159" s="70"/>
      <c r="D159" s="71" t="s">
        <v>54</v>
      </c>
      <c r="E159" s="35">
        <v>0</v>
      </c>
      <c r="F159" s="37">
        <v>450</v>
      </c>
      <c r="G159" s="37">
        <v>2500</v>
      </c>
      <c r="H159" s="37">
        <v>2500</v>
      </c>
      <c r="I159" s="37">
        <v>2500</v>
      </c>
    </row>
    <row r="160" spans="1:11" x14ac:dyDescent="0.25">
      <c r="A160" s="92">
        <v>3231</v>
      </c>
      <c r="B160" s="93"/>
      <c r="C160" s="94"/>
      <c r="D160" s="71" t="s">
        <v>77</v>
      </c>
      <c r="E160" s="35">
        <v>0</v>
      </c>
      <c r="F160" s="37"/>
      <c r="G160" s="37"/>
      <c r="H160" s="37"/>
      <c r="I160" s="37"/>
    </row>
    <row r="161" spans="1:11" x14ac:dyDescent="0.25">
      <c r="A161" s="92">
        <v>3236</v>
      </c>
      <c r="B161" s="93"/>
      <c r="C161" s="94"/>
      <c r="D161" s="71" t="s">
        <v>60</v>
      </c>
      <c r="E161" s="35">
        <v>0</v>
      </c>
      <c r="F161" s="37"/>
      <c r="G161" s="37"/>
      <c r="H161" s="37"/>
      <c r="I161" s="37"/>
    </row>
    <row r="162" spans="1:11" x14ac:dyDescent="0.25">
      <c r="A162" s="92">
        <v>3296</v>
      </c>
      <c r="B162" s="93"/>
      <c r="C162" s="94"/>
      <c r="D162" s="71" t="s">
        <v>160</v>
      </c>
      <c r="E162" s="35">
        <v>0</v>
      </c>
      <c r="F162" s="37"/>
      <c r="G162" s="37"/>
      <c r="H162" s="37"/>
      <c r="I162" s="37"/>
    </row>
    <row r="163" spans="1:11" x14ac:dyDescent="0.25">
      <c r="A163" s="92">
        <v>3299</v>
      </c>
      <c r="B163" s="93"/>
      <c r="C163" s="94"/>
      <c r="D163" s="71" t="s">
        <v>67</v>
      </c>
      <c r="E163" s="35">
        <v>1636.29</v>
      </c>
      <c r="F163" s="37">
        <v>3920</v>
      </c>
      <c r="G163" s="37">
        <v>7000</v>
      </c>
      <c r="H163" s="37">
        <v>7000</v>
      </c>
      <c r="I163" s="37">
        <v>7000</v>
      </c>
    </row>
    <row r="164" spans="1:11" x14ac:dyDescent="0.25">
      <c r="A164" s="212">
        <v>3433</v>
      </c>
      <c r="B164" s="213"/>
      <c r="C164" s="214"/>
      <c r="D164" s="71" t="s">
        <v>100</v>
      </c>
      <c r="E164" s="35">
        <v>0</v>
      </c>
      <c r="F164" s="37"/>
      <c r="G164" s="37"/>
      <c r="H164" s="37"/>
      <c r="I164" s="37"/>
    </row>
    <row r="165" spans="1:11" x14ac:dyDescent="0.25">
      <c r="A165" s="200">
        <v>37</v>
      </c>
      <c r="B165" s="201"/>
      <c r="C165" s="202"/>
      <c r="D165" s="51" t="s">
        <v>130</v>
      </c>
      <c r="E165" s="52">
        <f t="shared" ref="E165:I165" si="63">SUM(E166)</f>
        <v>27655.15</v>
      </c>
      <c r="F165" s="52">
        <f t="shared" si="63"/>
        <v>32000</v>
      </c>
      <c r="G165" s="52">
        <f t="shared" si="63"/>
        <v>38000</v>
      </c>
      <c r="H165" s="52">
        <f t="shared" si="63"/>
        <v>38000</v>
      </c>
      <c r="I165" s="52">
        <f t="shared" si="63"/>
        <v>38000</v>
      </c>
    </row>
    <row r="166" spans="1:11" x14ac:dyDescent="0.25">
      <c r="A166" s="212">
        <v>3722</v>
      </c>
      <c r="B166" s="213"/>
      <c r="C166" s="214"/>
      <c r="D166" s="71" t="s">
        <v>56</v>
      </c>
      <c r="E166" s="35">
        <v>27655.15</v>
      </c>
      <c r="F166" s="37">
        <v>32000</v>
      </c>
      <c r="G166" s="38">
        <v>38000</v>
      </c>
      <c r="H166" s="38">
        <v>38000</v>
      </c>
      <c r="I166" s="38">
        <v>38000</v>
      </c>
      <c r="K166" s="112"/>
    </row>
    <row r="167" spans="1:11" ht="15" customHeight="1" x14ac:dyDescent="0.25">
      <c r="A167" s="203" t="s">
        <v>83</v>
      </c>
      <c r="B167" s="204"/>
      <c r="C167" s="205"/>
      <c r="D167" s="65" t="s">
        <v>101</v>
      </c>
      <c r="E167" s="35"/>
      <c r="F167" s="37"/>
      <c r="G167" s="37"/>
      <c r="H167" s="37"/>
      <c r="I167" s="37"/>
    </row>
    <row r="168" spans="1:11" ht="15" customHeight="1" x14ac:dyDescent="0.25">
      <c r="A168" s="206" t="s">
        <v>102</v>
      </c>
      <c r="B168" s="207"/>
      <c r="C168" s="208"/>
      <c r="D168" s="66" t="s">
        <v>103</v>
      </c>
      <c r="E168" s="35"/>
      <c r="F168" s="37"/>
      <c r="G168" s="37"/>
      <c r="H168" s="38"/>
      <c r="I168" s="38"/>
    </row>
    <row r="169" spans="1:11" x14ac:dyDescent="0.25">
      <c r="A169" s="209">
        <v>3</v>
      </c>
      <c r="B169" s="210"/>
      <c r="C169" s="211"/>
      <c r="D169" s="67" t="s">
        <v>16</v>
      </c>
      <c r="E169" s="40">
        <f>E170</f>
        <v>795.09</v>
      </c>
      <c r="F169" s="40">
        <f t="shared" ref="F169:I169" si="64">F170</f>
        <v>300</v>
      </c>
      <c r="G169" s="40">
        <f t="shared" si="64"/>
        <v>0</v>
      </c>
      <c r="H169" s="40">
        <f t="shared" si="64"/>
        <v>0</v>
      </c>
      <c r="I169" s="40">
        <f t="shared" si="64"/>
        <v>0</v>
      </c>
    </row>
    <row r="170" spans="1:11" x14ac:dyDescent="0.25">
      <c r="A170" s="200">
        <v>32</v>
      </c>
      <c r="B170" s="201"/>
      <c r="C170" s="202"/>
      <c r="D170" s="51" t="s">
        <v>28</v>
      </c>
      <c r="E170" s="52">
        <f>SUM(E171)</f>
        <v>795.09</v>
      </c>
      <c r="F170" s="52">
        <f t="shared" ref="F170:I170" si="65">SUM(F171)</f>
        <v>300</v>
      </c>
      <c r="G170" s="52">
        <f t="shared" si="65"/>
        <v>0</v>
      </c>
      <c r="H170" s="52">
        <f t="shared" si="65"/>
        <v>0</v>
      </c>
      <c r="I170" s="52">
        <f t="shared" si="65"/>
        <v>0</v>
      </c>
    </row>
    <row r="171" spans="1:11" x14ac:dyDescent="0.25">
      <c r="A171" s="212">
        <v>3222</v>
      </c>
      <c r="B171" s="213"/>
      <c r="C171" s="214"/>
      <c r="D171" s="71" t="s">
        <v>104</v>
      </c>
      <c r="E171" s="35">
        <v>795.09</v>
      </c>
      <c r="F171" s="37">
        <v>300</v>
      </c>
      <c r="G171" s="37">
        <v>0</v>
      </c>
      <c r="H171" s="38">
        <v>0</v>
      </c>
      <c r="I171" s="38">
        <v>0</v>
      </c>
      <c r="K171" s="112"/>
    </row>
    <row r="172" spans="1:11" ht="15" customHeight="1" x14ac:dyDescent="0.25">
      <c r="A172" s="206" t="s">
        <v>105</v>
      </c>
      <c r="B172" s="207"/>
      <c r="C172" s="208"/>
      <c r="D172" s="66" t="s">
        <v>106</v>
      </c>
      <c r="E172" s="35"/>
      <c r="F172" s="37"/>
      <c r="G172" s="37"/>
      <c r="H172" s="38"/>
      <c r="I172" s="38"/>
    </row>
    <row r="173" spans="1:11" x14ac:dyDescent="0.25">
      <c r="A173" s="209">
        <v>3</v>
      </c>
      <c r="B173" s="210"/>
      <c r="C173" s="211"/>
      <c r="D173" s="67" t="s">
        <v>16</v>
      </c>
      <c r="E173" s="40">
        <f>E174</f>
        <v>73270.39</v>
      </c>
      <c r="F173" s="40">
        <f t="shared" ref="F173:I173" si="66">F174</f>
        <v>90000</v>
      </c>
      <c r="G173" s="40">
        <f t="shared" si="66"/>
        <v>90000</v>
      </c>
      <c r="H173" s="40">
        <f t="shared" si="66"/>
        <v>90000</v>
      </c>
      <c r="I173" s="40">
        <f t="shared" si="66"/>
        <v>90000</v>
      </c>
    </row>
    <row r="174" spans="1:11" x14ac:dyDescent="0.25">
      <c r="A174" s="200">
        <v>32</v>
      </c>
      <c r="B174" s="201"/>
      <c r="C174" s="202"/>
      <c r="D174" s="51" t="s">
        <v>28</v>
      </c>
      <c r="E174" s="52">
        <f>SUM(E175)</f>
        <v>73270.39</v>
      </c>
      <c r="F174" s="52">
        <f t="shared" ref="F174:I174" si="67">SUM(F175)</f>
        <v>90000</v>
      </c>
      <c r="G174" s="52">
        <f t="shared" si="67"/>
        <v>90000</v>
      </c>
      <c r="H174" s="52">
        <f t="shared" si="67"/>
        <v>90000</v>
      </c>
      <c r="I174" s="52">
        <f t="shared" si="67"/>
        <v>90000</v>
      </c>
    </row>
    <row r="175" spans="1:11" x14ac:dyDescent="0.25">
      <c r="A175" s="212">
        <v>3222</v>
      </c>
      <c r="B175" s="213"/>
      <c r="C175" s="214"/>
      <c r="D175" s="71" t="s">
        <v>104</v>
      </c>
      <c r="E175" s="35">
        <v>73270.39</v>
      </c>
      <c r="F175" s="37">
        <v>90000</v>
      </c>
      <c r="G175" s="37">
        <v>90000</v>
      </c>
      <c r="H175" s="38">
        <v>90000</v>
      </c>
      <c r="I175" s="38">
        <v>90000</v>
      </c>
      <c r="K175" s="112"/>
    </row>
    <row r="176" spans="1:11" ht="15" customHeight="1" x14ac:dyDescent="0.25">
      <c r="A176" s="203" t="s">
        <v>137</v>
      </c>
      <c r="B176" s="204"/>
      <c r="C176" s="205"/>
      <c r="D176" s="74" t="s">
        <v>138</v>
      </c>
      <c r="E176" s="35"/>
      <c r="F176" s="37"/>
      <c r="G176" s="37"/>
      <c r="H176" s="37"/>
      <c r="I176" s="37"/>
    </row>
    <row r="177" spans="1:11" ht="15" customHeight="1" x14ac:dyDescent="0.25">
      <c r="A177" s="206" t="s">
        <v>105</v>
      </c>
      <c r="B177" s="207"/>
      <c r="C177" s="208"/>
      <c r="D177" s="75" t="s">
        <v>139</v>
      </c>
      <c r="E177" s="35"/>
      <c r="F177" s="37"/>
      <c r="G177" s="37"/>
      <c r="H177" s="38"/>
      <c r="I177" s="38"/>
    </row>
    <row r="178" spans="1:11" x14ac:dyDescent="0.25">
      <c r="A178" s="78">
        <v>4</v>
      </c>
      <c r="B178" s="79"/>
      <c r="C178" s="80"/>
      <c r="D178" s="76" t="s">
        <v>18</v>
      </c>
      <c r="E178" s="40">
        <f>E179</f>
        <v>19437.29</v>
      </c>
      <c r="F178" s="40">
        <f t="shared" ref="F178:I178" si="68">F179</f>
        <v>25000</v>
      </c>
      <c r="G178" s="40">
        <f t="shared" si="68"/>
        <v>35000</v>
      </c>
      <c r="H178" s="40">
        <f t="shared" si="68"/>
        <v>35000</v>
      </c>
      <c r="I178" s="40">
        <f t="shared" si="68"/>
        <v>35000</v>
      </c>
    </row>
    <row r="179" spans="1:11" x14ac:dyDescent="0.25">
      <c r="A179" s="200">
        <v>42</v>
      </c>
      <c r="B179" s="201"/>
      <c r="C179" s="202"/>
      <c r="D179" s="51" t="s">
        <v>38</v>
      </c>
      <c r="E179" s="52">
        <f>SUM(E180)</f>
        <v>19437.29</v>
      </c>
      <c r="F179" s="52">
        <f t="shared" ref="F179:I179" si="69">SUM(F180)</f>
        <v>25000</v>
      </c>
      <c r="G179" s="52">
        <f t="shared" si="69"/>
        <v>35000</v>
      </c>
      <c r="H179" s="52">
        <f t="shared" si="69"/>
        <v>35000</v>
      </c>
      <c r="I179" s="52">
        <f t="shared" si="69"/>
        <v>35000</v>
      </c>
    </row>
    <row r="180" spans="1:11" x14ac:dyDescent="0.25">
      <c r="A180" s="212">
        <v>4241</v>
      </c>
      <c r="B180" s="213"/>
      <c r="C180" s="214"/>
      <c r="D180" s="71" t="s">
        <v>129</v>
      </c>
      <c r="E180" s="77">
        <v>19437.29</v>
      </c>
      <c r="F180" s="37">
        <v>25000</v>
      </c>
      <c r="G180" s="37">
        <v>35000</v>
      </c>
      <c r="H180" s="38">
        <v>35000</v>
      </c>
      <c r="I180" s="38">
        <v>35000</v>
      </c>
      <c r="K180" s="112"/>
    </row>
    <row r="181" spans="1:11" ht="29.25" customHeight="1" x14ac:dyDescent="0.25">
      <c r="A181" s="203" t="s">
        <v>162</v>
      </c>
      <c r="B181" s="204"/>
      <c r="C181" s="205"/>
      <c r="D181" s="100" t="s">
        <v>163</v>
      </c>
      <c r="E181" s="35"/>
      <c r="F181" s="37"/>
      <c r="G181" s="37"/>
      <c r="H181" s="37"/>
      <c r="I181" s="37"/>
    </row>
    <row r="182" spans="1:11" ht="15" customHeight="1" x14ac:dyDescent="0.25">
      <c r="A182" s="206" t="s">
        <v>105</v>
      </c>
      <c r="B182" s="207"/>
      <c r="C182" s="208"/>
      <c r="D182" s="99" t="s">
        <v>139</v>
      </c>
      <c r="E182" s="35"/>
      <c r="F182" s="37"/>
      <c r="G182" s="37"/>
      <c r="H182" s="38"/>
      <c r="I182" s="38"/>
    </row>
    <row r="183" spans="1:11" x14ac:dyDescent="0.25">
      <c r="A183" s="78">
        <v>3</v>
      </c>
      <c r="B183" s="79"/>
      <c r="C183" s="80"/>
      <c r="D183" s="98" t="s">
        <v>18</v>
      </c>
      <c r="E183" s="40">
        <f t="shared" ref="E183:I183" si="70">E184</f>
        <v>887.97</v>
      </c>
      <c r="F183" s="40">
        <f t="shared" si="70"/>
        <v>1000</v>
      </c>
      <c r="G183" s="40">
        <f t="shared" si="70"/>
        <v>1000</v>
      </c>
      <c r="H183" s="40">
        <f t="shared" si="70"/>
        <v>1000</v>
      </c>
      <c r="I183" s="40">
        <f t="shared" si="70"/>
        <v>1000</v>
      </c>
    </row>
    <row r="184" spans="1:11" x14ac:dyDescent="0.25">
      <c r="A184" s="200">
        <v>38</v>
      </c>
      <c r="B184" s="201"/>
      <c r="C184" s="202"/>
      <c r="D184" s="51" t="s">
        <v>38</v>
      </c>
      <c r="E184" s="52">
        <f>SUM(E185)</f>
        <v>887.97</v>
      </c>
      <c r="F184" s="52">
        <f t="shared" ref="F184:I184" si="71">SUM(F185)</f>
        <v>1000</v>
      </c>
      <c r="G184" s="52">
        <f t="shared" si="71"/>
        <v>1000</v>
      </c>
      <c r="H184" s="52">
        <f t="shared" si="71"/>
        <v>1000</v>
      </c>
      <c r="I184" s="52">
        <f t="shared" si="71"/>
        <v>1000</v>
      </c>
    </row>
    <row r="185" spans="1:11" x14ac:dyDescent="0.25">
      <c r="A185" s="212">
        <v>3812</v>
      </c>
      <c r="B185" s="213"/>
      <c r="C185" s="214"/>
      <c r="D185" s="71" t="s">
        <v>164</v>
      </c>
      <c r="E185" s="77">
        <v>887.97</v>
      </c>
      <c r="F185" s="37">
        <v>1000</v>
      </c>
      <c r="G185" s="37">
        <v>1000</v>
      </c>
      <c r="H185" s="38">
        <v>1000</v>
      </c>
      <c r="I185" s="38">
        <v>1000</v>
      </c>
    </row>
    <row r="186" spans="1:11" ht="25.5" x14ac:dyDescent="0.25">
      <c r="A186" s="203" t="s">
        <v>70</v>
      </c>
      <c r="B186" s="204"/>
      <c r="C186" s="205"/>
      <c r="D186" s="65" t="s">
        <v>133</v>
      </c>
      <c r="E186" s="35"/>
      <c r="F186" s="37"/>
      <c r="G186" s="37"/>
      <c r="H186" s="37"/>
      <c r="I186" s="37"/>
    </row>
    <row r="187" spans="1:11" x14ac:dyDescent="0.25">
      <c r="A187" s="206" t="s">
        <v>105</v>
      </c>
      <c r="B187" s="207"/>
      <c r="C187" s="208"/>
      <c r="D187" s="66" t="s">
        <v>106</v>
      </c>
      <c r="E187" s="35"/>
      <c r="F187" s="37"/>
      <c r="G187" s="37"/>
      <c r="H187" s="38"/>
      <c r="I187" s="38"/>
    </row>
    <row r="188" spans="1:11" x14ac:dyDescent="0.25">
      <c r="A188" s="209">
        <v>3</v>
      </c>
      <c r="B188" s="210"/>
      <c r="C188" s="211"/>
      <c r="D188" s="67" t="s">
        <v>16</v>
      </c>
      <c r="E188" s="40">
        <f>E189+E196+E200</f>
        <v>1553496.0999999999</v>
      </c>
      <c r="F188" s="40">
        <f t="shared" ref="F188" si="72">F189+F196+F200</f>
        <v>1945800</v>
      </c>
      <c r="G188" s="40">
        <f>G189+G196+G200</f>
        <v>2207000</v>
      </c>
      <c r="H188" s="40">
        <f t="shared" ref="H188:I188" si="73">H189+H196+H200</f>
        <v>2207000</v>
      </c>
      <c r="I188" s="40">
        <f t="shared" si="73"/>
        <v>2207000</v>
      </c>
    </row>
    <row r="189" spans="1:11" x14ac:dyDescent="0.25">
      <c r="A189" s="200">
        <v>31</v>
      </c>
      <c r="B189" s="201"/>
      <c r="C189" s="202"/>
      <c r="D189" s="51" t="s">
        <v>17</v>
      </c>
      <c r="E189" s="52">
        <f>SUM(E190:E195)</f>
        <v>1454250.28</v>
      </c>
      <c r="F189" s="52">
        <f t="shared" ref="F189:H189" si="74">SUM(F190:F195)</f>
        <v>1845100</v>
      </c>
      <c r="G189" s="52">
        <f>SUM(G190:G195)</f>
        <v>2100100</v>
      </c>
      <c r="H189" s="52">
        <f t="shared" si="74"/>
        <v>2100100</v>
      </c>
      <c r="I189" s="52">
        <f t="shared" ref="I189" si="75">SUM(I190:I195)</f>
        <v>2100100</v>
      </c>
    </row>
    <row r="190" spans="1:11" x14ac:dyDescent="0.25">
      <c r="A190" s="68">
        <v>3111</v>
      </c>
      <c r="B190" s="69"/>
      <c r="C190" s="70"/>
      <c r="D190" s="71" t="s">
        <v>86</v>
      </c>
      <c r="E190" s="35">
        <v>1172982.92</v>
      </c>
      <c r="F190" s="37">
        <v>1500000</v>
      </c>
      <c r="G190" s="38">
        <v>1700000</v>
      </c>
      <c r="H190" s="38">
        <v>1700000</v>
      </c>
      <c r="I190" s="38">
        <v>1700000</v>
      </c>
      <c r="K190" s="112"/>
    </row>
    <row r="191" spans="1:11" x14ac:dyDescent="0.25">
      <c r="A191" s="68">
        <v>3113</v>
      </c>
      <c r="B191" s="69"/>
      <c r="C191" s="70"/>
      <c r="D191" s="71" t="s">
        <v>113</v>
      </c>
      <c r="E191" s="35">
        <v>13785.66</v>
      </c>
      <c r="F191" s="37">
        <v>25000</v>
      </c>
      <c r="G191" s="38">
        <v>25000</v>
      </c>
      <c r="H191" s="38">
        <v>25000</v>
      </c>
      <c r="I191" s="38">
        <v>25000</v>
      </c>
      <c r="K191" s="112"/>
    </row>
    <row r="192" spans="1:11" x14ac:dyDescent="0.25">
      <c r="A192" s="68">
        <v>3114</v>
      </c>
      <c r="B192" s="69"/>
      <c r="C192" s="70"/>
      <c r="D192" s="71" t="s">
        <v>114</v>
      </c>
      <c r="E192" s="35">
        <v>11566.37</v>
      </c>
      <c r="F192" s="37">
        <v>25000</v>
      </c>
      <c r="G192" s="38">
        <v>25000</v>
      </c>
      <c r="H192" s="38">
        <v>25000</v>
      </c>
      <c r="I192" s="38">
        <v>25000</v>
      </c>
      <c r="K192" s="112"/>
    </row>
    <row r="193" spans="1:11" x14ac:dyDescent="0.25">
      <c r="A193" s="68">
        <v>3121</v>
      </c>
      <c r="B193" s="69"/>
      <c r="C193" s="70"/>
      <c r="D193" s="71" t="s">
        <v>87</v>
      </c>
      <c r="E193" s="35">
        <v>53821.77</v>
      </c>
      <c r="F193" s="37">
        <v>55000</v>
      </c>
      <c r="G193" s="38">
        <v>70000</v>
      </c>
      <c r="H193" s="38">
        <v>70000</v>
      </c>
      <c r="I193" s="38">
        <v>70000</v>
      </c>
      <c r="K193" s="112"/>
    </row>
    <row r="194" spans="1:11" x14ac:dyDescent="0.25">
      <c r="A194" s="92">
        <v>3132</v>
      </c>
      <c r="B194" s="93"/>
      <c r="C194" s="94"/>
      <c r="D194" s="71" t="s">
        <v>88</v>
      </c>
      <c r="E194" s="35">
        <v>202025.47</v>
      </c>
      <c r="F194" s="37">
        <v>240000</v>
      </c>
      <c r="G194" s="38">
        <v>280000</v>
      </c>
      <c r="H194" s="38">
        <v>280000</v>
      </c>
      <c r="I194" s="38">
        <v>280000</v>
      </c>
      <c r="K194" s="112"/>
    </row>
    <row r="195" spans="1:11" ht="26.25" customHeight="1" x14ac:dyDescent="0.25">
      <c r="A195" s="68">
        <v>3133</v>
      </c>
      <c r="B195" s="69"/>
      <c r="C195" s="70"/>
      <c r="D195" s="71" t="s">
        <v>161</v>
      </c>
      <c r="E195" s="35">
        <v>68.09</v>
      </c>
      <c r="F195" s="37">
        <v>100</v>
      </c>
      <c r="G195" s="38">
        <v>100</v>
      </c>
      <c r="H195" s="38">
        <v>100</v>
      </c>
      <c r="I195" s="38">
        <v>100</v>
      </c>
      <c r="K195" s="112"/>
    </row>
    <row r="196" spans="1:11" x14ac:dyDescent="0.25">
      <c r="A196" s="200">
        <v>32</v>
      </c>
      <c r="B196" s="201"/>
      <c r="C196" s="202"/>
      <c r="D196" s="51" t="s">
        <v>28</v>
      </c>
      <c r="E196" s="52">
        <f>SUM(E197:E199)</f>
        <v>97284.14</v>
      </c>
      <c r="F196" s="52">
        <f>SUM(F197:F199)</f>
        <v>100200</v>
      </c>
      <c r="G196" s="52">
        <f>SUM(G197:G199)</f>
        <v>106500</v>
      </c>
      <c r="H196" s="52">
        <f>SUM(H197:H199)</f>
        <v>106500</v>
      </c>
      <c r="I196" s="52">
        <f>SUM(I197:I199)</f>
        <v>106500</v>
      </c>
    </row>
    <row r="197" spans="1:11" x14ac:dyDescent="0.25">
      <c r="A197" s="68">
        <v>3212</v>
      </c>
      <c r="B197" s="69"/>
      <c r="C197" s="70"/>
      <c r="D197" s="71" t="s">
        <v>94</v>
      </c>
      <c r="E197" s="35">
        <v>91904.7</v>
      </c>
      <c r="F197" s="37">
        <v>95000</v>
      </c>
      <c r="G197" s="38">
        <v>100000</v>
      </c>
      <c r="H197" s="38">
        <v>100000</v>
      </c>
      <c r="I197" s="38">
        <v>100000</v>
      </c>
      <c r="K197" s="112"/>
    </row>
    <row r="198" spans="1:11" x14ac:dyDescent="0.25">
      <c r="A198" s="151">
        <v>3295</v>
      </c>
      <c r="B198" s="152"/>
      <c r="C198" s="153"/>
      <c r="D198" s="71" t="s">
        <v>66</v>
      </c>
      <c r="E198" s="35">
        <v>3527.96</v>
      </c>
      <c r="F198" s="37">
        <v>4700</v>
      </c>
      <c r="G198" s="38">
        <v>6000</v>
      </c>
      <c r="H198" s="38">
        <v>6000</v>
      </c>
      <c r="I198" s="38">
        <v>6000</v>
      </c>
      <c r="K198" s="112"/>
    </row>
    <row r="199" spans="1:11" x14ac:dyDescent="0.25">
      <c r="A199" s="155">
        <v>3296</v>
      </c>
      <c r="B199" s="156"/>
      <c r="C199" s="157"/>
      <c r="D199" s="71" t="s">
        <v>160</v>
      </c>
      <c r="E199" s="35">
        <v>1851.48</v>
      </c>
      <c r="F199" s="37">
        <v>500</v>
      </c>
      <c r="G199" s="38">
        <v>500</v>
      </c>
      <c r="H199" s="38">
        <v>500</v>
      </c>
      <c r="I199" s="38">
        <v>500</v>
      </c>
      <c r="K199" s="112"/>
    </row>
    <row r="200" spans="1:11" x14ac:dyDescent="0.25">
      <c r="A200" s="200">
        <v>34</v>
      </c>
      <c r="B200" s="201"/>
      <c r="C200" s="202"/>
      <c r="D200" s="51" t="s">
        <v>69</v>
      </c>
      <c r="E200" s="52">
        <f>SUM(E201:E201)</f>
        <v>1961.68</v>
      </c>
      <c r="F200" s="52">
        <f>SUM(F201:F201)</f>
        <v>500</v>
      </c>
      <c r="G200" s="52">
        <f>SUM(G201:G201)</f>
        <v>400</v>
      </c>
      <c r="H200" s="52">
        <f>SUM(H201:H201)</f>
        <v>400</v>
      </c>
      <c r="I200" s="52">
        <f>SUM(I201:I201)</f>
        <v>400</v>
      </c>
    </row>
    <row r="201" spans="1:11" x14ac:dyDescent="0.25">
      <c r="A201" s="151">
        <v>3433</v>
      </c>
      <c r="B201" s="152"/>
      <c r="C201" s="153"/>
      <c r="D201" s="71" t="s">
        <v>100</v>
      </c>
      <c r="E201" s="35">
        <v>1961.68</v>
      </c>
      <c r="F201" s="37">
        <v>500</v>
      </c>
      <c r="G201" s="38">
        <v>400</v>
      </c>
      <c r="H201" s="38">
        <v>400</v>
      </c>
      <c r="I201" s="38">
        <v>400</v>
      </c>
      <c r="K201" s="112"/>
    </row>
    <row r="204" spans="1:11" x14ac:dyDescent="0.25">
      <c r="D204" s="48"/>
      <c r="E204" s="111"/>
      <c r="F204" s="111"/>
      <c r="G204" s="111"/>
      <c r="H204" s="111"/>
      <c r="I204" s="111"/>
    </row>
    <row r="205" spans="1:11" x14ac:dyDescent="0.25">
      <c r="D205" s="48"/>
      <c r="E205" s="48"/>
      <c r="F205" s="48"/>
      <c r="G205" s="48"/>
      <c r="H205" s="48"/>
      <c r="I205" s="48"/>
    </row>
    <row r="206" spans="1:11" x14ac:dyDescent="0.25">
      <c r="E206" s="73"/>
      <c r="F206" s="73"/>
      <c r="G206" s="73"/>
      <c r="H206" s="73"/>
      <c r="I206" s="73"/>
    </row>
    <row r="209" spans="7:7" x14ac:dyDescent="0.25">
      <c r="G209" s="73"/>
    </row>
  </sheetData>
  <mergeCells count="157">
    <mergeCell ref="A18:C18"/>
    <mergeCell ref="A19:C19"/>
    <mergeCell ref="A27:C27"/>
    <mergeCell ref="A28:C28"/>
    <mergeCell ref="A29:C29"/>
    <mergeCell ref="A30:C30"/>
    <mergeCell ref="A13:C13"/>
    <mergeCell ref="A14:C14"/>
    <mergeCell ref="A15:C15"/>
    <mergeCell ref="A16:C16"/>
    <mergeCell ref="A1:H1"/>
    <mergeCell ref="A5:C5"/>
    <mergeCell ref="A6:C6"/>
    <mergeCell ref="A7:C7"/>
    <mergeCell ref="A8:C8"/>
    <mergeCell ref="A9:C9"/>
    <mergeCell ref="A10:C10"/>
    <mergeCell ref="A11:C11"/>
    <mergeCell ref="A12:C12"/>
    <mergeCell ref="A124:C124"/>
    <mergeCell ref="A33:C33"/>
    <mergeCell ref="A34:C34"/>
    <mergeCell ref="A73:C73"/>
    <mergeCell ref="A74:C74"/>
    <mergeCell ref="A75:C75"/>
    <mergeCell ref="A56:C56"/>
    <mergeCell ref="A57:C57"/>
    <mergeCell ref="A58:C58"/>
    <mergeCell ref="A59:C59"/>
    <mergeCell ref="A60:C60"/>
    <mergeCell ref="A17:C17"/>
    <mergeCell ref="A20:C20"/>
    <mergeCell ref="A21:C21"/>
    <mergeCell ref="A22:C22"/>
    <mergeCell ref="A23:C23"/>
    <mergeCell ref="A24:C24"/>
    <mergeCell ref="A25:C25"/>
    <mergeCell ref="A26:C26"/>
    <mergeCell ref="A72:C72"/>
    <mergeCell ref="A32:C32"/>
    <mergeCell ref="A44:C44"/>
    <mergeCell ref="A45:C45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66:C66"/>
    <mergeCell ref="A67:C67"/>
    <mergeCell ref="A79:C79"/>
    <mergeCell ref="A82:C82"/>
    <mergeCell ref="A35:C35"/>
    <mergeCell ref="A36:C36"/>
    <mergeCell ref="A37:C37"/>
    <mergeCell ref="A61:C61"/>
    <mergeCell ref="A62:C62"/>
    <mergeCell ref="A63:C63"/>
    <mergeCell ref="A64:C64"/>
    <mergeCell ref="A65:C65"/>
    <mergeCell ref="A68:C68"/>
    <mergeCell ref="A69:C69"/>
    <mergeCell ref="A70:C70"/>
    <mergeCell ref="A71:C71"/>
    <mergeCell ref="A50:C50"/>
    <mergeCell ref="A51:C51"/>
    <mergeCell ref="A52:C52"/>
    <mergeCell ref="A53:C53"/>
    <mergeCell ref="A54:C54"/>
    <mergeCell ref="A55:C55"/>
    <mergeCell ref="A95:C95"/>
    <mergeCell ref="A96:C96"/>
    <mergeCell ref="A100:C100"/>
    <mergeCell ref="A103:C103"/>
    <mergeCell ref="A104:C104"/>
    <mergeCell ref="A105:C105"/>
    <mergeCell ref="A83:C83"/>
    <mergeCell ref="A84:C84"/>
    <mergeCell ref="A85:C85"/>
    <mergeCell ref="A89:C89"/>
    <mergeCell ref="A93:C93"/>
    <mergeCell ref="A94:C94"/>
    <mergeCell ref="A129:C129"/>
    <mergeCell ref="A130:C130"/>
    <mergeCell ref="A131:C131"/>
    <mergeCell ref="A132:C132"/>
    <mergeCell ref="A144:C144"/>
    <mergeCell ref="A145:C145"/>
    <mergeCell ref="A106:C106"/>
    <mergeCell ref="A110:C110"/>
    <mergeCell ref="A113:C113"/>
    <mergeCell ref="A114:C114"/>
    <mergeCell ref="A115:C115"/>
    <mergeCell ref="A116:C116"/>
    <mergeCell ref="A141:C141"/>
    <mergeCell ref="A142:C142"/>
    <mergeCell ref="A143:C143"/>
    <mergeCell ref="A117:C117"/>
    <mergeCell ref="A118:C118"/>
    <mergeCell ref="A119:C119"/>
    <mergeCell ref="A120:C120"/>
    <mergeCell ref="A121:C121"/>
    <mergeCell ref="A122:C122"/>
    <mergeCell ref="A123:C123"/>
    <mergeCell ref="A125:C125"/>
    <mergeCell ref="A128:C128"/>
    <mergeCell ref="A137:C137"/>
    <mergeCell ref="A188:C188"/>
    <mergeCell ref="A189:C189"/>
    <mergeCell ref="A196:C196"/>
    <mergeCell ref="A172:C172"/>
    <mergeCell ref="A173:C173"/>
    <mergeCell ref="A174:C174"/>
    <mergeCell ref="A175:C175"/>
    <mergeCell ref="A186:C186"/>
    <mergeCell ref="A187:C187"/>
    <mergeCell ref="A180:C180"/>
    <mergeCell ref="A181:C181"/>
    <mergeCell ref="A182:C182"/>
    <mergeCell ref="A184:C184"/>
    <mergeCell ref="A185:C185"/>
    <mergeCell ref="A146:C146"/>
    <mergeCell ref="A147:C147"/>
    <mergeCell ref="A149:C149"/>
    <mergeCell ref="A150:C150"/>
    <mergeCell ref="A151:C151"/>
    <mergeCell ref="A176:C176"/>
    <mergeCell ref="A177:C177"/>
    <mergeCell ref="A179:C179"/>
    <mergeCell ref="A200:C200"/>
    <mergeCell ref="A3:I3"/>
    <mergeCell ref="A167:C167"/>
    <mergeCell ref="A168:C168"/>
    <mergeCell ref="A169:C169"/>
    <mergeCell ref="A170:C170"/>
    <mergeCell ref="A171:C171"/>
    <mergeCell ref="A155:C155"/>
    <mergeCell ref="A156:C156"/>
    <mergeCell ref="A164:C164"/>
    <mergeCell ref="A165:C165"/>
    <mergeCell ref="A166:C166"/>
    <mergeCell ref="A152:C152"/>
    <mergeCell ref="A153:C153"/>
    <mergeCell ref="A154:C154"/>
    <mergeCell ref="A138:C138"/>
    <mergeCell ref="A139:C139"/>
    <mergeCell ref="A140:C140"/>
    <mergeCell ref="A148:C148"/>
    <mergeCell ref="A127:C127"/>
    <mergeCell ref="A133:C133"/>
    <mergeCell ref="A134:C134"/>
    <mergeCell ref="A135:C135"/>
    <mergeCell ref="A136:C136"/>
  </mergeCells>
  <pageMargins left="0.70866141732283472" right="0.70866141732283472" top="0.74803149606299213" bottom="0.74803149606299213" header="0.31496062992125984" footer="0.31496062992125984"/>
  <pageSetup paperSize="9" scale="6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 eur</vt:lpstr>
      <vt:lpstr> Račun prihoda i rashoda - EKON</vt:lpstr>
      <vt:lpstr> Račun prihoda i rashoda IZVORI</vt:lpstr>
      <vt:lpstr>Rashodi prema funkcijskoj EUR</vt:lpstr>
      <vt:lpstr>Račun financiranja prema ekonom</vt:lpstr>
      <vt:lpstr>Račun financiranja po izvorima</vt:lpstr>
      <vt:lpstr>POSEBNI DIO EUR</vt:lpstr>
      <vt:lpstr>' Račun prihoda i rashoda - EKON'!Podrucje_ispisa</vt:lpstr>
      <vt:lpstr>' Račun prihoda i rashoda IZVORI'!Podrucje_ispisa</vt:lpstr>
      <vt:lpstr>'POSEBNI DIO EUR'!Podrucje_ispisa</vt:lpstr>
      <vt:lpstr>'Račun financiranja po izvorima'!Podrucje_ispisa</vt:lpstr>
      <vt:lpstr>'Račun financiranja prema ekonom'!Podrucje_ispisa</vt:lpstr>
      <vt:lpstr>'Rashodi prema funkcijskoj EUR'!Podrucje_ispisa</vt:lpstr>
      <vt:lpstr>'SAŽETAK eur'!Podrucje_ispisa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Microsoft</cp:lastModifiedBy>
  <cp:lastPrinted>2024-10-25T13:05:17Z</cp:lastPrinted>
  <dcterms:created xsi:type="dcterms:W3CDTF">2022-08-12T12:51:27Z</dcterms:created>
  <dcterms:modified xsi:type="dcterms:W3CDTF">2025-01-15T13:01:43Z</dcterms:modified>
</cp:coreProperties>
</file>