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85" yWindow="65311" windowWidth="19440" windowHeight="7650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PRIHODA'!$A$1:$I$58</definedName>
  </definedNames>
  <calcPr fullCalcOnLoad="1"/>
</workbook>
</file>

<file path=xl/sharedStrings.xml><?xml version="1.0" encoding="utf-8"?>
<sst xmlns="http://schemas.openxmlformats.org/spreadsheetml/2006/main" count="228" uniqueCount="148">
  <si>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</si>
  <si>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</si>
  <si>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</si>
  <si>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</si>
  <si>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</si>
  <si>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</si>
  <si>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</si>
  <si>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</si>
  <si>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</si>
  <si>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</si>
  <si>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</si>
  <si>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</si>
  <si>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</si>
  <si>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</si>
  <si>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</si>
  <si>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</si>
  <si>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</si>
  <si>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</si>
  <si>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</si>
  <si>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</si>
  <si>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</si>
  <si>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</si>
  <si>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</si>
  <si>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</si>
  <si>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</si>
  <si>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</si>
  <si>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</si>
  <si>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</si>
  <si>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</si>
  <si>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</si>
  <si>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</si>
  <si>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</si>
  <si>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</si>
  <si>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</si>
  <si>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</si>
  <si>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</si>
  <si>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</si>
  <si>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</si>
  <si>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</si>
  <si>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</si>
  <si>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</si>
  <si>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</si>
  <si>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</si>
  <si>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</si>
  <si>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</si>
  <si>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</si>
  <si>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</si>
  <si>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</si>
  <si>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</si>
  <si>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</si>
  <si>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</si>
  <si>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</si>
  <si>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</si>
  <si>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</si>
  <si>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</si>
  <si>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</si>
  <si>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</si>
  <si>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</si>
  <si>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</si>
  <si>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</si>
  <si>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</si>
  <si>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</si>
  <si>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</si>
  <si>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</si>
  <si>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</si>
  <si>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</si>
  <si>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</si>
  <si>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</si>
  <si>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</si>
  <si>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</si>
  <si>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</si>
  <si>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</si>
  <si>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</si>
  <si>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</si>
  <si>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</si>
  <si>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</si>
  <si>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</si>
  <si>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</si>
  <si>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A100001</t>
  </si>
  <si>
    <t>Nastavno i nenastavno osoblje</t>
  </si>
  <si>
    <t>Usluge promidžbe i informiranja</t>
  </si>
  <si>
    <t>Rashodi poslovanja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</si>
  <si>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</si>
  <si>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</si>
  <si>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</si>
  <si>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</si>
  <si>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</si>
  <si>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</si>
  <si>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</si>
  <si>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</si>
  <si>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</si>
  <si>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</si>
  <si>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</si>
  <si>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</si>
  <si>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</si>
  <si>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Ostali rashodi</t>
  </si>
  <si>
    <t>Kazne, penali i naknade štete</t>
  </si>
  <si>
    <t>Nakndae štete pravnim i fizičkim osobama</t>
  </si>
  <si>
    <t>OŠ DUBRAVA</t>
  </si>
  <si>
    <t>OIB: 79101135706</t>
  </si>
  <si>
    <t>Rashodi za usluge ŽSV</t>
  </si>
  <si>
    <t>Naknade za rad predstavničkih i izvršnih tijela, povjerenstava i slično</t>
  </si>
  <si>
    <t>Tekući projekt T100002  Županijska stručna vijeća</t>
  </si>
  <si>
    <t>Prihodi od prodaje nefinancijske imovine</t>
  </si>
  <si>
    <t>Prihodi od nefinancijske imovine</t>
  </si>
  <si>
    <t>Pomoći HZZO</t>
  </si>
  <si>
    <t>Pomoći Općina Dubrava</t>
  </si>
  <si>
    <t>Donacije-Županijski školski šp.savez</t>
  </si>
  <si>
    <t>Pomoći-općina Dubrava</t>
  </si>
  <si>
    <t>150,000,00</t>
  </si>
  <si>
    <t>Ostali rashodi za zaposlene-regres</t>
  </si>
  <si>
    <t>2019.</t>
  </si>
  <si>
    <t>Ukupno prihodi i primici za 2019.</t>
  </si>
  <si>
    <t>Ukupno prihodi i primici za 2018.</t>
  </si>
  <si>
    <t>Ukupno prihodi i primici za 2017</t>
  </si>
  <si>
    <t>Voditelj računovodstva</t>
  </si>
  <si>
    <t>Ravnateljica škole</t>
  </si>
  <si>
    <t>Ana Grgurić</t>
  </si>
  <si>
    <t>Marijana Kozumplik Kemenović, dipl. učitelj</t>
  </si>
  <si>
    <t>Poslovni objekti</t>
  </si>
  <si>
    <t>Građevinski objekti</t>
  </si>
  <si>
    <t>Rashodi za nabavu  proizvedene dugotrajne imovine</t>
  </si>
  <si>
    <t>Naknade građanima i kućanstvima u novcu</t>
  </si>
  <si>
    <t>6711(minimalni standard(</t>
  </si>
  <si>
    <t>6711 iznad min.,st.</t>
  </si>
  <si>
    <t>PRIJEDLOG PLANA ZA 2018. GOD.</t>
  </si>
  <si>
    <t>Projekcije plana za 2019. godinu</t>
  </si>
  <si>
    <t>Naknade građanima i kućanstvima iz EU sredstava</t>
  </si>
  <si>
    <t>Naknade građanima i kućanstvimaiz EU sredstava</t>
  </si>
  <si>
    <t>Tekući projekt T      Sufinanciranje                                                   prehrane učenika</t>
  </si>
  <si>
    <t>Tekući projekt T100033                                                    ŠKOLSKA SHEMA-mlijeko</t>
  </si>
  <si>
    <t>Tekući projekt T100033                                                    ŠKOLSKA SHEMA-voće</t>
  </si>
  <si>
    <t>Tekući projekt T100029                                                    Prsten potpore III</t>
  </si>
  <si>
    <t>Aktivnost A100002 Tekuće i investicijsko održavanje u školstvu</t>
  </si>
  <si>
    <t>,</t>
  </si>
  <si>
    <t>Projekcije plana za 2020. godinu</t>
  </si>
  <si>
    <t>6712 (kapit.ulag. preostali dio energetske obnove škole od ukupno planiranih 6.166.250,00 kn)</t>
  </si>
  <si>
    <t>2020.</t>
  </si>
  <si>
    <t>Plan 
za 2018.</t>
  </si>
  <si>
    <t>Projekcija plana
za 2019.</t>
  </si>
  <si>
    <t>Projekcija plana 
za 2020.</t>
  </si>
  <si>
    <t>Prijedlog plana 
za 2018.</t>
  </si>
  <si>
    <t>PRIJEDLOG FINANCIJSKOG PLANA OŠ _DUBRAVA ZA 2018.GODINU I PROJEKCIJA PLANA ZA 2019. I 2020. GODINU</t>
  </si>
  <si>
    <t>Ukupno minim.standard Žup.</t>
  </si>
  <si>
    <t>Kapitalni projekt K100088 Projekt povećanje energ.učink.i obnovlj. izvora energije za šk. Objekte i rekonstrukc.kotlovnice na bio masu</t>
  </si>
  <si>
    <t xml:space="preserve">v </t>
  </si>
  <si>
    <t>671 shema voće i mlijeko</t>
  </si>
  <si>
    <t>U Dubravi, 29.12.2017. god.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</si>
</sst>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  <numFmt numFmtId="179" formatCode="#,##0.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9" xfId="0" applyFont="1" applyBorder="1" applyAlignment="1" quotePrefix="1">
      <alignment horizontal="left" vertical="center" wrapText="1"/>
    </xf>
    <xf numFmtId="0" fontId="30" fillId="0" borderId="39" xfId="0" applyFont="1" applyBorder="1" applyAlignment="1" quotePrefix="1">
      <alignment horizontal="center" vertical="center" wrapText="1"/>
    </xf>
    <xf numFmtId="0" fontId="27" fillId="0" borderId="3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left" wrapText="1"/>
    </xf>
    <xf numFmtId="0" fontId="34" fillId="0" borderId="39" xfId="0" applyFont="1" applyBorder="1" applyAlignment="1" quotePrefix="1">
      <alignment horizontal="center" wrapText="1"/>
    </xf>
    <xf numFmtId="0" fontId="34" fillId="0" borderId="39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39" xfId="0" applyFont="1" applyBorder="1" applyAlignment="1" quotePrefix="1">
      <alignment horizontal="left"/>
    </xf>
    <xf numFmtId="0" fontId="34" fillId="0" borderId="39" xfId="0" applyNumberFormat="1" applyFont="1" applyFill="1" applyBorder="1" applyAlignment="1" applyProtection="1">
      <alignment wrapText="1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37" fillId="50" borderId="40" xfId="0" applyFont="1" applyFill="1" applyBorder="1" applyAlignment="1">
      <alignment horizontal="left"/>
    </xf>
    <xf numFmtId="0" fontId="21" fillId="50" borderId="39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20" borderId="24" xfId="0" applyNumberFormat="1" applyFont="1" applyFill="1" applyBorder="1" applyAlignment="1" applyProtection="1">
      <alignment/>
      <protection/>
    </xf>
    <xf numFmtId="0" fontId="27" fillId="20" borderId="24" xfId="0" applyNumberFormat="1" applyFont="1" applyFill="1" applyBorder="1" applyAlignment="1" applyProtection="1">
      <alignment horizontal="left"/>
      <protection/>
    </xf>
    <xf numFmtId="0" fontId="27" fillId="20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4" fontId="27" fillId="0" borderId="24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/>
      <protection/>
    </xf>
    <xf numFmtId="4" fontId="27" fillId="50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/>
      <protection/>
    </xf>
    <xf numFmtId="4" fontId="27" fillId="28" borderId="24" xfId="0" applyNumberFormat="1" applyFont="1" applyFill="1" applyBorder="1" applyAlignment="1" applyProtection="1">
      <alignment/>
      <protection/>
    </xf>
    <xf numFmtId="4" fontId="27" fillId="51" borderId="24" xfId="0" applyNumberFormat="1" applyFont="1" applyFill="1" applyBorder="1" applyAlignment="1" applyProtection="1">
      <alignment/>
      <protection/>
    </xf>
    <xf numFmtId="4" fontId="27" fillId="52" borderId="24" xfId="0" applyNumberFormat="1" applyFont="1" applyFill="1" applyBorder="1" applyAlignment="1" applyProtection="1">
      <alignment horizontal="right"/>
      <protection/>
    </xf>
    <xf numFmtId="4" fontId="27" fillId="28" borderId="24" xfId="0" applyNumberFormat="1" applyFont="1" applyFill="1" applyBorder="1" applyAlignment="1" applyProtection="1">
      <alignment horizontal="right"/>
      <protection/>
    </xf>
    <xf numFmtId="4" fontId="27" fillId="51" borderId="24" xfId="0" applyNumberFormat="1" applyFont="1" applyFill="1" applyBorder="1" applyAlignment="1" applyProtection="1">
      <alignment horizontal="right"/>
      <protection/>
    </xf>
    <xf numFmtId="4" fontId="27" fillId="20" borderId="24" xfId="0" applyNumberFormat="1" applyFont="1" applyFill="1" applyBorder="1" applyAlignment="1" applyProtection="1">
      <alignment/>
      <protection/>
    </xf>
    <xf numFmtId="4" fontId="27" fillId="24" borderId="24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1" fillId="0" borderId="29" xfId="0" applyNumberFormat="1" applyFont="1" applyBorder="1" applyAlignment="1">
      <alignment horizontal="right" vertical="center" wrapText="1"/>
    </xf>
    <xf numFmtId="4" fontId="21" fillId="0" borderId="30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 wrapText="1"/>
    </xf>
    <xf numFmtId="4" fontId="21" fillId="0" borderId="30" xfId="0" applyNumberFormat="1" applyFont="1" applyBorder="1" applyAlignment="1">
      <alignment horizontal="right" vertical="center" wrapText="1"/>
    </xf>
    <xf numFmtId="4" fontId="21" fillId="0" borderId="29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3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 applyProtection="1">
      <alignment horizontal="right" wrapText="1"/>
      <protection/>
    </xf>
    <xf numFmtId="4" fontId="34" fillId="0" borderId="24" xfId="0" applyNumberFormat="1" applyFont="1" applyBorder="1" applyAlignment="1">
      <alignment horizontal="right"/>
    </xf>
    <xf numFmtId="4" fontId="34" fillId="50" borderId="24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 applyProtection="1">
      <alignment horizontal="right" wrapText="1"/>
      <protection/>
    </xf>
    <xf numFmtId="4" fontId="21" fillId="50" borderId="29" xfId="0" applyNumberFormat="1" applyFont="1" applyFill="1" applyBorder="1" applyAlignment="1">
      <alignment/>
    </xf>
    <xf numFmtId="4" fontId="21" fillId="0" borderId="32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4" fontId="21" fillId="0" borderId="31" xfId="0" applyNumberFormat="1" applyFont="1" applyBorder="1" applyAlignment="1">
      <alignment horizontal="right" vertical="center" wrapText="1"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4" fontId="25" fillId="0" borderId="44" xfId="0" applyNumberFormat="1" applyFont="1" applyFill="1" applyBorder="1" applyAlignment="1" applyProtection="1">
      <alignment/>
      <protection/>
    </xf>
    <xf numFmtId="4" fontId="25" fillId="0" borderId="24" xfId="0" applyNumberFormat="1" applyFont="1" applyFill="1" applyBorder="1" applyAlignment="1" applyProtection="1">
      <alignment horizontal="right"/>
      <protection/>
    </xf>
    <xf numFmtId="4" fontId="27" fillId="24" borderId="45" xfId="0" applyNumberFormat="1" applyFont="1" applyFill="1" applyBorder="1" applyAlignment="1" applyProtection="1">
      <alignment/>
      <protection/>
    </xf>
    <xf numFmtId="4" fontId="21" fillId="50" borderId="30" xfId="0" applyNumberFormat="1" applyFont="1" applyFill="1" applyBorder="1" applyAlignment="1">
      <alignment horizontal="right" vertical="center" wrapText="1"/>
    </xf>
    <xf numFmtId="4" fontId="21" fillId="50" borderId="30" xfId="0" applyNumberFormat="1" applyFont="1" applyFill="1" applyBorder="1" applyAlignment="1">
      <alignment horizontal="right" wrapText="1"/>
    </xf>
    <xf numFmtId="4" fontId="21" fillId="50" borderId="30" xfId="0" applyNumberFormat="1" applyFont="1" applyFill="1" applyBorder="1" applyAlignment="1">
      <alignment horizontal="right"/>
    </xf>
    <xf numFmtId="4" fontId="21" fillId="50" borderId="20" xfId="0" applyNumberFormat="1" applyFont="1" applyFill="1" applyBorder="1" applyAlignment="1">
      <alignment horizontal="right" vertical="center" wrapText="1"/>
    </xf>
    <xf numFmtId="4" fontId="21" fillId="0" borderId="34" xfId="0" applyNumberFormat="1" applyFont="1" applyBorder="1" applyAlignment="1">
      <alignment/>
    </xf>
    <xf numFmtId="4" fontId="21" fillId="0" borderId="29" xfId="0" applyNumberFormat="1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vertical="center" wrapText="1"/>
    </xf>
    <xf numFmtId="4" fontId="21" fillId="0" borderId="30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0" xfId="0" applyNumberFormat="1" applyFont="1" applyBorder="1" applyAlignment="1">
      <alignment vertical="center" wrapText="1"/>
    </xf>
    <xf numFmtId="4" fontId="21" fillId="0" borderId="31" xfId="0" applyNumberFormat="1" applyFont="1" applyBorder="1" applyAlignment="1">
      <alignment vertical="center" wrapText="1"/>
    </xf>
    <xf numFmtId="4" fontId="67" fillId="0" borderId="0" xfId="0" applyNumberFormat="1" applyFont="1" applyFill="1" applyBorder="1" applyAlignment="1" applyProtection="1">
      <alignment/>
      <protection/>
    </xf>
    <xf numFmtId="0" fontId="25" fillId="0" borderId="40" xfId="0" applyNumberFormat="1" applyFont="1" applyFill="1" applyBorder="1" applyAlignment="1" applyProtection="1">
      <alignment horizontal="center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40" fillId="0" borderId="24" xfId="0" applyNumberFormat="1" applyFont="1" applyFill="1" applyBorder="1" applyAlignment="1" applyProtection="1">
      <alignment wrapText="1"/>
      <protection/>
    </xf>
    <xf numFmtId="0" fontId="41" fillId="0" borderId="24" xfId="0" applyNumberFormat="1" applyFont="1" applyFill="1" applyBorder="1" applyAlignment="1" applyProtection="1">
      <alignment wrapText="1"/>
      <protection/>
    </xf>
    <xf numFmtId="0" fontId="37" fillId="50" borderId="40" xfId="0" applyNumberFormat="1" applyFont="1" applyFill="1" applyBorder="1" applyAlignment="1" applyProtection="1" quotePrefix="1">
      <alignment horizontal="left" wrapText="1"/>
      <protection/>
    </xf>
    <xf numFmtId="0" fontId="38" fillId="50" borderId="39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38" fillId="0" borderId="39" xfId="0" applyNumberFormat="1" applyFont="1" applyFill="1" applyBorder="1" applyAlignment="1" applyProtection="1">
      <alignment wrapText="1"/>
      <protection/>
    </xf>
    <xf numFmtId="0" fontId="21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39" xfId="0" applyNumberFormat="1" applyFont="1" applyFill="1" applyBorder="1" applyAlignment="1" applyProtection="1">
      <alignment wrapText="1"/>
      <protection/>
    </xf>
    <xf numFmtId="0" fontId="37" fillId="50" borderId="40" xfId="0" applyNumberFormat="1" applyFont="1" applyFill="1" applyBorder="1" applyAlignment="1" applyProtection="1">
      <alignment horizontal="left" wrapText="1"/>
      <protection/>
    </xf>
    <xf numFmtId="0" fontId="21" fillId="50" borderId="39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39" xfId="0" applyNumberFormat="1" applyFont="1" applyFill="1" applyBorder="1" applyAlignment="1" applyProtection="1">
      <alignment wrapText="1"/>
      <protection/>
    </xf>
    <xf numFmtId="0" fontId="25" fillId="0" borderId="39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43" xfId="0" applyNumberFormat="1" applyFont="1" applyBorder="1" applyAlignment="1">
      <alignment horizontal="center"/>
    </xf>
    <xf numFmtId="4" fontId="22" fillId="0" borderId="47" xfId="0" applyNumberFormat="1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0" fontId="37" fillId="0" borderId="43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20" borderId="40" xfId="0" applyNumberFormat="1" applyFont="1" applyFill="1" applyBorder="1" applyAlignment="1" applyProtection="1">
      <alignment horizontal="left" wrapText="1"/>
      <protection/>
    </xf>
    <xf numFmtId="0" fontId="27" fillId="20" borderId="46" xfId="0" applyNumberFormat="1" applyFont="1" applyFill="1" applyBorder="1" applyAlignment="1" applyProtection="1">
      <alignment horizontal="left" wrapText="1"/>
      <protection/>
    </xf>
    <xf numFmtId="3" fontId="27" fillId="20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1343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1343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1253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1253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1" sqref="A11:E1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5" customWidth="1"/>
    <col min="5" max="5" width="44.7109375" style="10" customWidth="1"/>
    <col min="6" max="6" width="19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30" t="s">
        <v>142</v>
      </c>
      <c r="B1" s="230"/>
      <c r="C1" s="230"/>
      <c r="D1" s="230"/>
      <c r="E1" s="230"/>
      <c r="F1" s="230"/>
      <c r="G1" s="230"/>
      <c r="H1" s="230"/>
    </row>
    <row r="2" spans="1:8" s="69" customFormat="1" ht="26.25" customHeight="1">
      <c r="A2" s="230" t="s">
        <v>40</v>
      </c>
      <c r="B2" s="230"/>
      <c r="C2" s="230"/>
      <c r="D2" s="230"/>
      <c r="E2" s="230"/>
      <c r="F2" s="230"/>
      <c r="G2" s="231"/>
      <c r="H2" s="231"/>
    </row>
    <row r="3" spans="1:8" ht="25.5" customHeight="1">
      <c r="A3" s="230"/>
      <c r="B3" s="230"/>
      <c r="C3" s="230"/>
      <c r="D3" s="230"/>
      <c r="E3" s="230"/>
      <c r="F3" s="230"/>
      <c r="G3" s="230"/>
      <c r="H3" s="232"/>
    </row>
    <row r="4" spans="1:5" ht="9" customHeight="1" hidden="1">
      <c r="A4" s="70"/>
      <c r="B4" s="71"/>
      <c r="C4" s="71"/>
      <c r="D4" s="71"/>
      <c r="E4" s="71"/>
    </row>
    <row r="5" spans="1:8" s="64" customFormat="1" ht="26.25" customHeight="1">
      <c r="A5" s="72"/>
      <c r="B5" s="73"/>
      <c r="C5" s="73"/>
      <c r="D5" s="74"/>
      <c r="E5" s="75"/>
      <c r="F5" s="109" t="s">
        <v>138</v>
      </c>
      <c r="G5" s="109" t="s">
        <v>139</v>
      </c>
      <c r="H5" s="76" t="s">
        <v>140</v>
      </c>
    </row>
    <row r="6" spans="1:8" ht="15.75">
      <c r="A6" s="236" t="s">
        <v>41</v>
      </c>
      <c r="B6" s="226"/>
      <c r="C6" s="226"/>
      <c r="D6" s="226"/>
      <c r="E6" s="237"/>
      <c r="F6" s="191">
        <v>10507546.88</v>
      </c>
      <c r="G6" s="191">
        <v>9527000</v>
      </c>
      <c r="H6" s="191">
        <v>9527000</v>
      </c>
    </row>
    <row r="7" spans="1:8" ht="15.75">
      <c r="A7" s="227" t="s">
        <v>0</v>
      </c>
      <c r="B7" s="228"/>
      <c r="C7" s="228"/>
      <c r="D7" s="228"/>
      <c r="E7" s="229"/>
      <c r="F7" s="192">
        <v>10492546.88</v>
      </c>
      <c r="G7" s="192">
        <v>9512000</v>
      </c>
      <c r="H7" s="192">
        <v>9512000</v>
      </c>
    </row>
    <row r="8" spans="1:8" ht="15.75">
      <c r="A8" s="233" t="s">
        <v>1</v>
      </c>
      <c r="B8" s="229"/>
      <c r="C8" s="229"/>
      <c r="D8" s="229"/>
      <c r="E8" s="229"/>
      <c r="F8" s="192">
        <v>15000</v>
      </c>
      <c r="G8" s="192">
        <v>15000</v>
      </c>
      <c r="H8" s="192">
        <v>15000</v>
      </c>
    </row>
    <row r="9" spans="1:8" ht="15.75">
      <c r="A9" s="107" t="s">
        <v>42</v>
      </c>
      <c r="B9" s="108"/>
      <c r="C9" s="108"/>
      <c r="D9" s="108"/>
      <c r="E9" s="108"/>
      <c r="F9" s="193">
        <v>10507546.88</v>
      </c>
      <c r="G9" s="193">
        <v>9527000</v>
      </c>
      <c r="H9" s="193">
        <v>9527000</v>
      </c>
    </row>
    <row r="10" spans="1:8" ht="15.75">
      <c r="A10" s="234" t="s">
        <v>2</v>
      </c>
      <c r="B10" s="228"/>
      <c r="C10" s="228"/>
      <c r="D10" s="228"/>
      <c r="E10" s="235"/>
      <c r="F10" s="194">
        <v>10492546.88</v>
      </c>
      <c r="G10" s="194">
        <v>9512000</v>
      </c>
      <c r="H10" s="194">
        <v>9512000</v>
      </c>
    </row>
    <row r="11" spans="1:8" ht="15.75">
      <c r="A11" s="233" t="s">
        <v>3</v>
      </c>
      <c r="B11" s="229"/>
      <c r="C11" s="229"/>
      <c r="D11" s="229"/>
      <c r="E11" s="229"/>
      <c r="F11" s="194">
        <v>15000</v>
      </c>
      <c r="G11" s="194">
        <v>15000</v>
      </c>
      <c r="H11" s="194">
        <v>15000</v>
      </c>
    </row>
    <row r="12" spans="1:8" ht="15.75">
      <c r="A12" s="225" t="s">
        <v>4</v>
      </c>
      <c r="B12" s="226"/>
      <c r="C12" s="226"/>
      <c r="D12" s="226"/>
      <c r="E12" s="226"/>
      <c r="F12" s="191"/>
      <c r="G12" s="106"/>
      <c r="H12" s="106"/>
    </row>
    <row r="13" spans="1:8" ht="18">
      <c r="A13" s="230"/>
      <c r="B13" s="238"/>
      <c r="C13" s="238"/>
      <c r="D13" s="238"/>
      <c r="E13" s="238"/>
      <c r="F13" s="232"/>
      <c r="G13" s="232"/>
      <c r="H13" s="232"/>
    </row>
    <row r="14" spans="1:8" ht="26.25">
      <c r="A14" s="72"/>
      <c r="B14" s="73"/>
      <c r="C14" s="73"/>
      <c r="D14" s="74"/>
      <c r="E14" s="75"/>
      <c r="F14" s="109" t="s">
        <v>141</v>
      </c>
      <c r="G14" s="109" t="s">
        <v>139</v>
      </c>
      <c r="H14" s="76" t="s">
        <v>140</v>
      </c>
    </row>
    <row r="15" spans="1:8" ht="15.75">
      <c r="A15" s="239" t="s">
        <v>5</v>
      </c>
      <c r="B15" s="240"/>
      <c r="C15" s="240"/>
      <c r="D15" s="240"/>
      <c r="E15" s="241"/>
      <c r="F15" s="80"/>
      <c r="G15" s="80"/>
      <c r="H15" s="78"/>
    </row>
    <row r="16" spans="1:8" ht="18">
      <c r="A16" s="242"/>
      <c r="B16" s="238"/>
      <c r="C16" s="238"/>
      <c r="D16" s="238"/>
      <c r="E16" s="238"/>
      <c r="F16" s="232"/>
      <c r="G16" s="232"/>
      <c r="H16" s="232"/>
    </row>
    <row r="17" spans="1:8" ht="26.25">
      <c r="A17" s="72"/>
      <c r="B17" s="73"/>
      <c r="C17" s="73"/>
      <c r="D17" s="74"/>
      <c r="E17" s="75"/>
      <c r="F17" s="109" t="s">
        <v>141</v>
      </c>
      <c r="G17" s="109" t="s">
        <v>139</v>
      </c>
      <c r="H17" s="76" t="s">
        <v>140</v>
      </c>
    </row>
    <row r="18" spans="1:8" ht="15.75">
      <c r="A18" s="227" t="s">
        <v>6</v>
      </c>
      <c r="B18" s="228"/>
      <c r="C18" s="228"/>
      <c r="D18" s="228"/>
      <c r="E18" s="228"/>
      <c r="F18" s="77"/>
      <c r="G18" s="77"/>
      <c r="H18" s="77"/>
    </row>
    <row r="19" spans="1:8" ht="15.75">
      <c r="A19" s="227" t="s">
        <v>7</v>
      </c>
      <c r="B19" s="228"/>
      <c r="C19" s="228"/>
      <c r="D19" s="228"/>
      <c r="E19" s="228"/>
      <c r="F19" s="77"/>
      <c r="G19" s="77"/>
      <c r="H19" s="77"/>
    </row>
    <row r="20" spans="1:8" ht="15.75">
      <c r="A20" s="234" t="s">
        <v>8</v>
      </c>
      <c r="B20" s="228"/>
      <c r="C20" s="228"/>
      <c r="D20" s="228"/>
      <c r="E20" s="228"/>
      <c r="F20" s="77"/>
      <c r="G20" s="77"/>
      <c r="H20" s="77"/>
    </row>
    <row r="21" spans="1:8" ht="18">
      <c r="A21" s="81"/>
      <c r="B21" s="82"/>
      <c r="C21" s="79"/>
      <c r="D21" s="83"/>
      <c r="E21" s="82"/>
      <c r="F21" s="84"/>
      <c r="G21" s="84"/>
      <c r="H21" s="84"/>
    </row>
    <row r="22" spans="1:8" ht="15.75">
      <c r="A22" s="234" t="s">
        <v>9</v>
      </c>
      <c r="B22" s="228"/>
      <c r="C22" s="228"/>
      <c r="D22" s="228"/>
      <c r="E22" s="228"/>
      <c r="F22" s="77">
        <f>SUM(F12,F15,F20)</f>
        <v>0</v>
      </c>
      <c r="G22" s="77">
        <f>SUM(G12,G15,G20)</f>
        <v>0</v>
      </c>
      <c r="H22" s="77">
        <f>SUM(H12,H15,H20)</f>
        <v>0</v>
      </c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zoomScalePageLayoutView="0" workbookViewId="0" topLeftCell="A16">
      <selection activeCell="D21" sqref="D21"/>
    </sheetView>
  </sheetViews>
  <sheetFormatPr defaultColWidth="11.421875" defaultRowHeight="12.75"/>
  <cols>
    <col min="1" max="1" width="16.00390625" style="34" customWidth="1"/>
    <col min="2" max="4" width="17.57421875" style="34" customWidth="1"/>
    <col min="5" max="5" width="17.57421875" style="65" customWidth="1"/>
    <col min="6" max="6" width="0.13671875" style="10" customWidth="1"/>
    <col min="7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30" t="s">
        <v>10</v>
      </c>
      <c r="B1" s="230"/>
      <c r="C1" s="230"/>
      <c r="D1" s="230"/>
      <c r="E1" s="230"/>
      <c r="F1" s="230"/>
      <c r="G1" s="230"/>
      <c r="H1" s="230"/>
      <c r="I1" s="230"/>
    </row>
    <row r="2" spans="1:9" s="1" customFormat="1" ht="13.5" thickBot="1">
      <c r="A2" s="16"/>
      <c r="I2" s="17" t="s">
        <v>11</v>
      </c>
    </row>
    <row r="3" spans="1:9" s="1" customFormat="1" ht="26.25" thickBot="1">
      <c r="A3" s="90" t="s">
        <v>12</v>
      </c>
      <c r="B3" s="246" t="s">
        <v>91</v>
      </c>
      <c r="C3" s="247"/>
      <c r="D3" s="248"/>
      <c r="E3" s="248"/>
      <c r="F3" s="248"/>
      <c r="G3" s="248"/>
      <c r="H3" s="248"/>
      <c r="I3" s="249"/>
    </row>
    <row r="4" spans="1:9" s="1" customFormat="1" ht="128.25" thickBot="1">
      <c r="A4" s="91" t="s">
        <v>13</v>
      </c>
      <c r="B4" s="18" t="s">
        <v>75</v>
      </c>
      <c r="C4" s="94" t="s">
        <v>76</v>
      </c>
      <c r="D4" s="19" t="s">
        <v>14</v>
      </c>
      <c r="E4" s="19" t="s">
        <v>15</v>
      </c>
      <c r="F4" s="19" t="s">
        <v>105</v>
      </c>
      <c r="G4" s="19" t="s">
        <v>17</v>
      </c>
      <c r="H4" s="19" t="s">
        <v>106</v>
      </c>
      <c r="I4" s="20" t="s">
        <v>103</v>
      </c>
    </row>
    <row r="5" spans="1:9" s="1" customFormat="1" ht="12.75">
      <c r="A5" s="100">
        <v>633</v>
      </c>
      <c r="B5" s="101"/>
      <c r="C5" s="208">
        <v>8394000</v>
      </c>
      <c r="D5" s="111"/>
      <c r="E5" s="112"/>
      <c r="F5" s="113"/>
      <c r="G5" s="113"/>
      <c r="H5" s="114"/>
      <c r="I5" s="115"/>
    </row>
    <row r="6" spans="1:9" s="1" customFormat="1" ht="12.75">
      <c r="A6" s="21">
        <v>6331</v>
      </c>
      <c r="B6" s="95"/>
      <c r="C6" s="184">
        <v>8394000</v>
      </c>
      <c r="D6" s="117"/>
      <c r="E6" s="118"/>
      <c r="F6" s="110"/>
      <c r="G6" s="110"/>
      <c r="H6" s="119"/>
      <c r="I6" s="120"/>
    </row>
    <row r="7" spans="1:9" s="1" customFormat="1" ht="12.75">
      <c r="A7" s="102">
        <v>636</v>
      </c>
      <c r="B7" s="103"/>
      <c r="C7" s="121"/>
      <c r="D7" s="122"/>
      <c r="E7" s="123"/>
      <c r="F7" s="205"/>
      <c r="G7" s="124"/>
      <c r="H7" s="125"/>
      <c r="I7" s="126"/>
    </row>
    <row r="8" spans="1:9" s="1" customFormat="1" ht="12.75">
      <c r="A8" s="21">
        <v>6361</v>
      </c>
      <c r="B8" s="95"/>
      <c r="C8" s="116"/>
      <c r="D8" s="117"/>
      <c r="E8" s="118"/>
      <c r="F8" s="187"/>
      <c r="G8" s="110"/>
      <c r="H8" s="199">
        <v>8000</v>
      </c>
      <c r="I8" s="120"/>
    </row>
    <row r="9" spans="1:9" s="1" customFormat="1" ht="12.75">
      <c r="A9" s="102">
        <v>641</v>
      </c>
      <c r="B9" s="103"/>
      <c r="C9" s="121"/>
      <c r="D9" s="122"/>
      <c r="E9" s="123"/>
      <c r="F9" s="124"/>
      <c r="G9" s="124"/>
      <c r="H9" s="125"/>
      <c r="I9" s="126"/>
    </row>
    <row r="10" spans="1:9" s="1" customFormat="1" ht="12.75">
      <c r="A10" s="21">
        <v>6413</v>
      </c>
      <c r="B10" s="95"/>
      <c r="C10" s="116"/>
      <c r="D10" s="117"/>
      <c r="E10" s="118"/>
      <c r="F10" s="110"/>
      <c r="G10" s="110"/>
      <c r="H10" s="119"/>
      <c r="I10" s="120"/>
    </row>
    <row r="11" spans="1:9" s="1" customFormat="1" ht="12.75">
      <c r="A11" s="102">
        <v>652</v>
      </c>
      <c r="B11" s="103"/>
      <c r="C11" s="121"/>
      <c r="D11" s="122"/>
      <c r="E11" s="206">
        <v>250000</v>
      </c>
      <c r="F11" s="124"/>
      <c r="G11" s="124"/>
      <c r="H11" s="125"/>
      <c r="I11" s="126"/>
    </row>
    <row r="12" spans="1:9" s="1" customFormat="1" ht="12.75">
      <c r="A12" s="21">
        <v>6526</v>
      </c>
      <c r="B12" s="95"/>
      <c r="C12" s="116"/>
      <c r="D12" s="117"/>
      <c r="E12" s="186">
        <v>250000</v>
      </c>
      <c r="F12" s="110"/>
      <c r="G12" s="110"/>
      <c r="H12" s="119"/>
      <c r="I12" s="120"/>
    </row>
    <row r="13" spans="1:9" s="1" customFormat="1" ht="12.75">
      <c r="A13" s="102">
        <v>661</v>
      </c>
      <c r="B13" s="104"/>
      <c r="C13" s="127"/>
      <c r="D13" s="207">
        <v>10000</v>
      </c>
      <c r="E13" s="122"/>
      <c r="F13" s="122"/>
      <c r="G13" s="122"/>
      <c r="H13" s="128"/>
      <c r="I13" s="129"/>
    </row>
    <row r="14" spans="1:9" s="1" customFormat="1" ht="12.75">
      <c r="A14" s="21">
        <v>6615</v>
      </c>
      <c r="B14" s="22"/>
      <c r="C14" s="130"/>
      <c r="D14" s="185">
        <v>10000</v>
      </c>
      <c r="E14" s="117"/>
      <c r="F14" s="117"/>
      <c r="G14" s="117"/>
      <c r="H14" s="131"/>
      <c r="I14" s="132"/>
    </row>
    <row r="15" spans="1:9" s="1" customFormat="1" ht="12.75">
      <c r="A15" s="102">
        <v>663</v>
      </c>
      <c r="B15" s="104"/>
      <c r="C15" s="127"/>
      <c r="D15" s="122"/>
      <c r="E15" s="122"/>
      <c r="F15" s="122"/>
      <c r="G15" s="122"/>
      <c r="H15" s="128"/>
      <c r="I15" s="129"/>
    </row>
    <row r="16" spans="1:9" s="1" customFormat="1" ht="12.75">
      <c r="A16" s="21">
        <v>6631</v>
      </c>
      <c r="B16" s="22"/>
      <c r="C16" s="130"/>
      <c r="D16" s="117"/>
      <c r="E16" s="117"/>
      <c r="F16" s="117"/>
      <c r="G16" s="185">
        <v>10000</v>
      </c>
      <c r="H16" s="131"/>
      <c r="I16" s="132"/>
    </row>
    <row r="17" spans="1:9" s="1" customFormat="1" ht="12.75">
      <c r="A17" s="102">
        <v>671</v>
      </c>
      <c r="B17" s="195">
        <v>870546.88</v>
      </c>
      <c r="C17" s="127"/>
      <c r="D17" s="122"/>
      <c r="E17" s="122"/>
      <c r="F17" s="122"/>
      <c r="G17" s="122"/>
      <c r="H17" s="128"/>
      <c r="I17" s="129"/>
    </row>
    <row r="18" spans="1:9" s="1" customFormat="1" ht="25.5">
      <c r="A18" s="21" t="s">
        <v>123</v>
      </c>
      <c r="B18" s="188">
        <v>624319.8</v>
      </c>
      <c r="C18" s="130"/>
      <c r="D18" s="117"/>
      <c r="E18" s="117"/>
      <c r="F18" s="117"/>
      <c r="G18" s="117"/>
      <c r="H18" s="131"/>
      <c r="I18" s="132"/>
    </row>
    <row r="19" spans="1:9" s="1" customFormat="1" ht="30" customHeight="1">
      <c r="A19" s="21" t="s">
        <v>146</v>
      </c>
      <c r="B19" s="188">
        <v>21747.08</v>
      </c>
      <c r="C19" s="130"/>
      <c r="D19" s="117"/>
      <c r="E19" s="117"/>
      <c r="F19" s="117"/>
      <c r="G19" s="117"/>
      <c r="H19" s="131"/>
      <c r="I19" s="132"/>
    </row>
    <row r="20" spans="1:9" s="1" customFormat="1" ht="25.5">
      <c r="A20" s="21" t="s">
        <v>124</v>
      </c>
      <c r="B20" s="188">
        <v>224480</v>
      </c>
      <c r="C20" s="130"/>
      <c r="D20" s="117"/>
      <c r="E20" s="117"/>
      <c r="F20" s="117"/>
      <c r="G20" s="117"/>
      <c r="H20" s="131"/>
      <c r="I20" s="132"/>
    </row>
    <row r="21" spans="1:9" s="1" customFormat="1" ht="76.5">
      <c r="A21" s="21" t="s">
        <v>136</v>
      </c>
      <c r="B21" s="188">
        <v>950000</v>
      </c>
      <c r="C21" s="130"/>
      <c r="D21" s="117"/>
      <c r="E21" s="117"/>
      <c r="F21" s="117"/>
      <c r="G21" s="117"/>
      <c r="H21" s="131"/>
      <c r="I21" s="132"/>
    </row>
    <row r="22" spans="1:9" s="1" customFormat="1" ht="12.75">
      <c r="A22" s="26">
        <v>7211</v>
      </c>
      <c r="B22" s="22"/>
      <c r="C22" s="130"/>
      <c r="D22" s="117"/>
      <c r="E22" s="117"/>
      <c r="F22" s="117"/>
      <c r="G22" s="117"/>
      <c r="H22" s="131"/>
      <c r="I22" s="196">
        <v>15000</v>
      </c>
    </row>
    <row r="23" spans="1:9" s="1" customFormat="1" ht="12.75">
      <c r="A23" s="26"/>
      <c r="B23" s="220"/>
      <c r="C23" s="220"/>
      <c r="D23" s="117"/>
      <c r="E23" s="117"/>
      <c r="F23" s="117"/>
      <c r="G23" s="117"/>
      <c r="H23" s="131"/>
      <c r="I23" s="132"/>
    </row>
    <row r="24" spans="1:9" s="1" customFormat="1" ht="12.75">
      <c r="A24" s="26"/>
      <c r="B24" s="22"/>
      <c r="C24" s="130"/>
      <c r="D24" s="117"/>
      <c r="E24" s="117"/>
      <c r="F24" s="117"/>
      <c r="G24" s="117"/>
      <c r="H24" s="131"/>
      <c r="I24" s="132"/>
    </row>
    <row r="25" spans="1:9" s="1" customFormat="1" ht="13.5" thickBot="1">
      <c r="A25" s="27"/>
      <c r="B25" s="28"/>
      <c r="C25" s="133"/>
      <c r="D25" s="134"/>
      <c r="E25" s="134"/>
      <c r="F25" s="134"/>
      <c r="G25" s="134"/>
      <c r="H25" s="135"/>
      <c r="I25" s="136"/>
    </row>
    <row r="26" spans="1:9" s="1" customFormat="1" ht="30" customHeight="1" thickBot="1">
      <c r="A26" s="32"/>
      <c r="B26" s="189">
        <v>1820546.88</v>
      </c>
      <c r="C26" s="190">
        <v>8394000</v>
      </c>
      <c r="D26" s="190">
        <v>10000</v>
      </c>
      <c r="E26" s="190">
        <v>250000</v>
      </c>
      <c r="F26" s="190"/>
      <c r="G26" s="190">
        <v>10000</v>
      </c>
      <c r="H26" s="190">
        <v>8000</v>
      </c>
      <c r="I26" s="190">
        <v>15000</v>
      </c>
    </row>
    <row r="27" spans="1:9" s="1" customFormat="1" ht="28.5" customHeight="1" thickBot="1">
      <c r="A27" s="32" t="s">
        <v>114</v>
      </c>
      <c r="B27" s="243">
        <f>B26+C26+D26+E26+F26+G26+H26+I26</f>
        <v>10507546.879999999</v>
      </c>
      <c r="C27" s="244"/>
      <c r="D27" s="244"/>
      <c r="E27" s="244"/>
      <c r="F27" s="244"/>
      <c r="G27" s="244"/>
      <c r="H27" s="244"/>
      <c r="I27" s="245"/>
    </row>
    <row r="28" spans="1:9" ht="13.5" thickBot="1">
      <c r="A28" s="13"/>
      <c r="B28" s="105"/>
      <c r="C28" s="13"/>
      <c r="D28" s="13"/>
      <c r="E28" s="14"/>
      <c r="F28" s="33"/>
      <c r="I28" s="17"/>
    </row>
    <row r="29" spans="1:9" ht="24" customHeight="1" thickBot="1">
      <c r="A29" s="92" t="s">
        <v>12</v>
      </c>
      <c r="B29" s="246" t="s">
        <v>111</v>
      </c>
      <c r="C29" s="247"/>
      <c r="D29" s="248"/>
      <c r="E29" s="248"/>
      <c r="F29" s="248"/>
      <c r="G29" s="248"/>
      <c r="H29" s="248"/>
      <c r="I29" s="249"/>
    </row>
    <row r="30" spans="1:9" ht="77.25" thickBot="1">
      <c r="A30" s="93" t="s">
        <v>13</v>
      </c>
      <c r="B30" s="18" t="s">
        <v>75</v>
      </c>
      <c r="C30" s="94" t="s">
        <v>76</v>
      </c>
      <c r="D30" s="19" t="s">
        <v>14</v>
      </c>
      <c r="E30" s="19" t="s">
        <v>15</v>
      </c>
      <c r="F30" s="19" t="s">
        <v>16</v>
      </c>
      <c r="G30" s="19" t="s">
        <v>17</v>
      </c>
      <c r="H30" s="19" t="s">
        <v>18</v>
      </c>
      <c r="I30" s="20" t="s">
        <v>19</v>
      </c>
    </row>
    <row r="31" spans="1:9" ht="12.75">
      <c r="A31" s="3">
        <v>633</v>
      </c>
      <c r="B31" s="4"/>
      <c r="C31" s="211">
        <v>8394000</v>
      </c>
      <c r="D31" s="5"/>
      <c r="E31" s="6"/>
      <c r="F31" s="7"/>
      <c r="G31" s="7"/>
      <c r="H31" s="8"/>
      <c r="I31" s="9"/>
    </row>
    <row r="32" spans="1:9" ht="12.75">
      <c r="A32" s="21">
        <v>636</v>
      </c>
      <c r="B32" s="95"/>
      <c r="C32" s="210"/>
      <c r="D32" s="23"/>
      <c r="E32" s="96"/>
      <c r="F32" s="218">
        <v>31000</v>
      </c>
      <c r="G32" s="97"/>
      <c r="H32" s="219">
        <v>8000</v>
      </c>
      <c r="I32" s="99"/>
    </row>
    <row r="33" spans="1:9" ht="12.75">
      <c r="A33" s="21">
        <v>641</v>
      </c>
      <c r="B33" s="95"/>
      <c r="C33" s="210"/>
      <c r="D33" s="23"/>
      <c r="E33" s="96"/>
      <c r="F33" s="97"/>
      <c r="G33" s="97"/>
      <c r="H33" s="98"/>
      <c r="I33" s="99"/>
    </row>
    <row r="34" spans="1:9" ht="12.75">
      <c r="A34" s="21">
        <v>652</v>
      </c>
      <c r="B34" s="188"/>
      <c r="C34" s="188"/>
      <c r="D34" s="212"/>
      <c r="E34" s="212">
        <v>250000</v>
      </c>
      <c r="F34" s="212"/>
      <c r="G34" s="212"/>
      <c r="H34" s="213"/>
      <c r="I34" s="214"/>
    </row>
    <row r="35" spans="1:9" ht="12.75">
      <c r="A35" s="21">
        <v>661</v>
      </c>
      <c r="B35" s="188"/>
      <c r="C35" s="188"/>
      <c r="D35" s="212">
        <v>10000</v>
      </c>
      <c r="E35" s="212"/>
      <c r="F35" s="212"/>
      <c r="G35" s="212"/>
      <c r="H35" s="213"/>
      <c r="I35" s="214"/>
    </row>
    <row r="36" spans="1:9" ht="12.75">
      <c r="A36" s="21">
        <v>663</v>
      </c>
      <c r="B36" s="188"/>
      <c r="C36" s="188"/>
      <c r="D36" s="212"/>
      <c r="E36" s="212"/>
      <c r="F36" s="212"/>
      <c r="G36" s="212">
        <v>10000</v>
      </c>
      <c r="H36" s="213"/>
      <c r="I36" s="214"/>
    </row>
    <row r="37" spans="1:9" ht="12.75">
      <c r="A37" s="21">
        <v>671</v>
      </c>
      <c r="B37" s="188">
        <v>840000</v>
      </c>
      <c r="C37" s="188"/>
      <c r="D37" s="212"/>
      <c r="E37" s="212"/>
      <c r="F37" s="212"/>
      <c r="G37" s="212"/>
      <c r="H37" s="213"/>
      <c r="I37" s="214"/>
    </row>
    <row r="38" spans="1:9" ht="12.75">
      <c r="A38" s="21">
        <v>721</v>
      </c>
      <c r="B38" s="188"/>
      <c r="C38" s="188"/>
      <c r="D38" s="212"/>
      <c r="E38" s="212"/>
      <c r="F38" s="212"/>
      <c r="G38" s="212"/>
      <c r="H38" s="213"/>
      <c r="I38" s="214">
        <v>15000</v>
      </c>
    </row>
    <row r="39" spans="1:9" ht="12.75">
      <c r="A39" s="21"/>
      <c r="B39" s="188"/>
      <c r="C39" s="188"/>
      <c r="D39" s="212"/>
      <c r="E39" s="212"/>
      <c r="F39" s="212"/>
      <c r="G39" s="212"/>
      <c r="H39" s="213"/>
      <c r="I39" s="214"/>
    </row>
    <row r="40" spans="1:9" ht="12.75">
      <c r="A40" s="26"/>
      <c r="B40" s="188"/>
      <c r="C40" s="188"/>
      <c r="D40" s="212"/>
      <c r="E40" s="212"/>
      <c r="F40" s="212"/>
      <c r="G40" s="212"/>
      <c r="H40" s="213"/>
      <c r="I40" s="214"/>
    </row>
    <row r="41" spans="1:9" ht="13.5" thickBot="1">
      <c r="A41" s="27"/>
      <c r="B41" s="209"/>
      <c r="C41" s="209"/>
      <c r="D41" s="215"/>
      <c r="E41" s="215"/>
      <c r="F41" s="215"/>
      <c r="G41" s="215"/>
      <c r="H41" s="216"/>
      <c r="I41" s="217"/>
    </row>
    <row r="42" spans="1:9" s="1" customFormat="1" ht="30" customHeight="1" thickBot="1">
      <c r="A42" s="32" t="s">
        <v>20</v>
      </c>
      <c r="B42" s="189">
        <f aca="true" t="shared" si="0" ref="B42:H42">SUM(B31:B37)</f>
        <v>840000</v>
      </c>
      <c r="C42" s="189">
        <f t="shared" si="0"/>
        <v>8394000</v>
      </c>
      <c r="D42" s="189">
        <f t="shared" si="0"/>
        <v>10000</v>
      </c>
      <c r="E42" s="189">
        <f t="shared" si="0"/>
        <v>250000</v>
      </c>
      <c r="F42" s="189">
        <f t="shared" si="0"/>
        <v>31000</v>
      </c>
      <c r="G42" s="189">
        <f t="shared" si="0"/>
        <v>10000</v>
      </c>
      <c r="H42" s="189">
        <f t="shared" si="0"/>
        <v>8000</v>
      </c>
      <c r="I42" s="189">
        <v>15000</v>
      </c>
    </row>
    <row r="43" spans="1:9" s="1" customFormat="1" ht="28.5" customHeight="1" thickBot="1">
      <c r="A43" s="32" t="s">
        <v>113</v>
      </c>
      <c r="B43" s="243">
        <v>9527000</v>
      </c>
      <c r="C43" s="244"/>
      <c r="D43" s="244"/>
      <c r="E43" s="244"/>
      <c r="F43" s="244"/>
      <c r="G43" s="244"/>
      <c r="H43" s="244"/>
      <c r="I43" s="245"/>
    </row>
    <row r="44" spans="5:6" ht="13.5" thickBot="1">
      <c r="E44" s="35"/>
      <c r="F44" s="36"/>
    </row>
    <row r="45" spans="1:9" ht="26.25" thickBot="1">
      <c r="A45" s="92" t="s">
        <v>12</v>
      </c>
      <c r="B45" s="246" t="s">
        <v>137</v>
      </c>
      <c r="C45" s="247"/>
      <c r="D45" s="248"/>
      <c r="E45" s="248"/>
      <c r="F45" s="248"/>
      <c r="G45" s="248"/>
      <c r="H45" s="248"/>
      <c r="I45" s="249"/>
    </row>
    <row r="46" spans="1:9" ht="77.25" thickBot="1">
      <c r="A46" s="93" t="s">
        <v>13</v>
      </c>
      <c r="B46" s="18" t="s">
        <v>75</v>
      </c>
      <c r="C46" s="94" t="s">
        <v>76</v>
      </c>
      <c r="D46" s="19" t="s">
        <v>14</v>
      </c>
      <c r="E46" s="19" t="s">
        <v>15</v>
      </c>
      <c r="F46" s="19" t="s">
        <v>16</v>
      </c>
      <c r="G46" s="19" t="s">
        <v>17</v>
      </c>
      <c r="H46" s="19" t="s">
        <v>18</v>
      </c>
      <c r="I46" s="20" t="s">
        <v>19</v>
      </c>
    </row>
    <row r="47" spans="1:9" ht="12.75">
      <c r="A47" s="3">
        <v>633</v>
      </c>
      <c r="B47" s="4"/>
      <c r="C47" s="211">
        <v>8394000</v>
      </c>
      <c r="D47" s="5"/>
      <c r="E47" s="6"/>
      <c r="F47" s="7"/>
      <c r="G47" s="7"/>
      <c r="H47" s="8"/>
      <c r="I47" s="9"/>
    </row>
    <row r="48" spans="1:9" ht="12.75">
      <c r="A48" s="21">
        <v>636</v>
      </c>
      <c r="B48" s="95"/>
      <c r="C48" s="95"/>
      <c r="D48" s="23"/>
      <c r="E48" s="96"/>
      <c r="F48" s="218">
        <v>31000</v>
      </c>
      <c r="G48" s="97"/>
      <c r="H48" s="219">
        <v>8000</v>
      </c>
      <c r="I48" s="99"/>
    </row>
    <row r="49" spans="1:9" ht="12.75">
      <c r="A49" s="21">
        <v>641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652</v>
      </c>
      <c r="B50" s="22"/>
      <c r="C50" s="22"/>
      <c r="D50" s="23"/>
      <c r="E50" s="212">
        <v>250000</v>
      </c>
      <c r="F50" s="23"/>
      <c r="G50" s="23"/>
      <c r="H50" s="24"/>
      <c r="I50" s="25"/>
    </row>
    <row r="51" spans="1:9" ht="12.75">
      <c r="A51" s="21">
        <v>661</v>
      </c>
      <c r="B51" s="22"/>
      <c r="C51" s="22"/>
      <c r="D51" s="212">
        <v>10000</v>
      </c>
      <c r="E51" s="23"/>
      <c r="F51" s="23"/>
      <c r="G51" s="23"/>
      <c r="H51" s="24"/>
      <c r="I51" s="25"/>
    </row>
    <row r="52" spans="1:9" ht="12.75">
      <c r="A52" s="21">
        <v>663</v>
      </c>
      <c r="B52" s="22"/>
      <c r="C52" s="22"/>
      <c r="D52" s="23"/>
      <c r="E52" s="23"/>
      <c r="F52" s="23"/>
      <c r="G52" s="212">
        <v>10000</v>
      </c>
      <c r="H52" s="24"/>
      <c r="I52" s="25"/>
    </row>
    <row r="53" spans="1:9" ht="13.5" customHeight="1">
      <c r="A53" s="21">
        <v>671</v>
      </c>
      <c r="B53" s="188">
        <v>840000</v>
      </c>
      <c r="C53" s="22"/>
      <c r="D53" s="23"/>
      <c r="E53" s="23"/>
      <c r="F53" s="23"/>
      <c r="G53" s="23"/>
      <c r="H53" s="24"/>
      <c r="I53" s="25"/>
    </row>
    <row r="54" spans="1:9" ht="13.5" customHeight="1">
      <c r="A54" s="21">
        <v>721</v>
      </c>
      <c r="B54" s="22"/>
      <c r="C54" s="22"/>
      <c r="D54" s="23"/>
      <c r="E54" s="23"/>
      <c r="F54" s="23"/>
      <c r="G54" s="23"/>
      <c r="H54" s="24"/>
      <c r="I54" s="214">
        <v>15000</v>
      </c>
    </row>
    <row r="55" spans="1:9" ht="13.5" customHeight="1">
      <c r="A55" s="26"/>
      <c r="B55" s="22"/>
      <c r="C55" s="22"/>
      <c r="D55" s="23"/>
      <c r="E55" s="23"/>
      <c r="F55" s="23"/>
      <c r="G55" s="23"/>
      <c r="H55" s="24"/>
      <c r="I55" s="25"/>
    </row>
    <row r="56" spans="1:9" ht="13.5" thickBot="1">
      <c r="A56" s="27"/>
      <c r="B56" s="28"/>
      <c r="C56" s="28"/>
      <c r="D56" s="29"/>
      <c r="E56" s="29"/>
      <c r="F56" s="29"/>
      <c r="G56" s="29"/>
      <c r="H56" s="30"/>
      <c r="I56" s="31"/>
    </row>
    <row r="57" spans="1:9" s="1" customFormat="1" ht="30" customHeight="1" thickBot="1">
      <c r="A57" s="32" t="s">
        <v>20</v>
      </c>
      <c r="B57" s="189">
        <f>SUM(B47:B56)</f>
        <v>840000</v>
      </c>
      <c r="C57" s="189">
        <f aca="true" t="shared" si="1" ref="C57:I57">SUM(C47:C56)</f>
        <v>8394000</v>
      </c>
      <c r="D57" s="189">
        <f t="shared" si="1"/>
        <v>10000</v>
      </c>
      <c r="E57" s="189">
        <f t="shared" si="1"/>
        <v>250000</v>
      </c>
      <c r="F57" s="189">
        <f t="shared" si="1"/>
        <v>31000</v>
      </c>
      <c r="G57" s="189">
        <f t="shared" si="1"/>
        <v>10000</v>
      </c>
      <c r="H57" s="189">
        <f t="shared" si="1"/>
        <v>8000</v>
      </c>
      <c r="I57" s="189">
        <f t="shared" si="1"/>
        <v>15000</v>
      </c>
    </row>
    <row r="58" spans="1:9" s="1" customFormat="1" ht="28.5" customHeight="1" thickBot="1">
      <c r="A58" s="32" t="s">
        <v>112</v>
      </c>
      <c r="B58" s="243">
        <v>9527000</v>
      </c>
      <c r="C58" s="244"/>
      <c r="D58" s="244"/>
      <c r="E58" s="244"/>
      <c r="F58" s="244"/>
      <c r="G58" s="244"/>
      <c r="H58" s="244"/>
      <c r="I58" s="245"/>
    </row>
    <row r="59" spans="4:6" ht="13.5" customHeight="1">
      <c r="D59" s="37"/>
      <c r="E59" s="35"/>
      <c r="F59" s="38"/>
    </row>
    <row r="60" spans="4:6" ht="13.5" customHeight="1">
      <c r="D60" s="37"/>
      <c r="E60" s="39"/>
      <c r="F60" s="40"/>
    </row>
    <row r="61" spans="5:6" ht="13.5" customHeight="1">
      <c r="E61" s="41"/>
      <c r="F61" s="42"/>
    </row>
    <row r="62" spans="5:6" ht="13.5" customHeight="1">
      <c r="E62" s="43"/>
      <c r="F62" s="44"/>
    </row>
    <row r="63" spans="5:6" ht="13.5" customHeight="1">
      <c r="E63" s="35"/>
      <c r="F63" s="36"/>
    </row>
    <row r="64" spans="4:6" ht="28.5" customHeight="1">
      <c r="D64" s="37"/>
      <c r="E64" s="35"/>
      <c r="F64" s="45"/>
    </row>
    <row r="65" spans="4:6" ht="13.5" customHeight="1">
      <c r="D65" s="37"/>
      <c r="E65" s="35"/>
      <c r="F65" s="40"/>
    </row>
    <row r="66" spans="5:6" ht="13.5" customHeight="1">
      <c r="E66" s="35"/>
      <c r="F66" s="36"/>
    </row>
    <row r="67" spans="5:6" ht="13.5" customHeight="1">
      <c r="E67" s="35"/>
      <c r="F67" s="44"/>
    </row>
    <row r="68" spans="5:6" ht="13.5" customHeight="1">
      <c r="E68" s="35"/>
      <c r="F68" s="36"/>
    </row>
    <row r="69" spans="5:6" ht="22.5" customHeight="1">
      <c r="E69" s="35"/>
      <c r="F69" s="46"/>
    </row>
    <row r="70" spans="5:6" ht="13.5" customHeight="1">
      <c r="E70" s="41"/>
      <c r="F70" s="42"/>
    </row>
    <row r="71" spans="2:6" ht="13.5" customHeight="1">
      <c r="B71" s="37"/>
      <c r="C71" s="37"/>
      <c r="E71" s="41"/>
      <c r="F71" s="47"/>
    </row>
    <row r="72" spans="4:6" ht="13.5" customHeight="1">
      <c r="D72" s="37"/>
      <c r="E72" s="41"/>
      <c r="F72" s="48"/>
    </row>
    <row r="73" spans="4:6" ht="13.5" customHeight="1">
      <c r="D73" s="37"/>
      <c r="E73" s="43"/>
      <c r="F73" s="40"/>
    </row>
    <row r="74" spans="5:6" ht="13.5" customHeight="1">
      <c r="E74" s="35"/>
      <c r="F74" s="36"/>
    </row>
    <row r="75" spans="2:6" ht="13.5" customHeight="1">
      <c r="B75" s="37"/>
      <c r="C75" s="37"/>
      <c r="E75" s="35"/>
      <c r="F75" s="38"/>
    </row>
    <row r="76" spans="4:6" ht="13.5" customHeight="1">
      <c r="D76" s="37"/>
      <c r="E76" s="35"/>
      <c r="F76" s="47"/>
    </row>
    <row r="77" spans="4:6" ht="13.5" customHeight="1">
      <c r="D77" s="37"/>
      <c r="E77" s="43"/>
      <c r="F77" s="40"/>
    </row>
    <row r="78" spans="5:6" ht="13.5" customHeight="1">
      <c r="E78" s="41"/>
      <c r="F78" s="36"/>
    </row>
    <row r="79" spans="4:6" ht="13.5" customHeight="1">
      <c r="D79" s="37"/>
      <c r="E79" s="41"/>
      <c r="F79" s="47"/>
    </row>
    <row r="80" spans="5:6" ht="22.5" customHeight="1">
      <c r="E80" s="43"/>
      <c r="F80" s="46"/>
    </row>
    <row r="81" spans="5:6" ht="13.5" customHeight="1">
      <c r="E81" s="35"/>
      <c r="F81" s="36"/>
    </row>
    <row r="82" spans="5:6" ht="13.5" customHeight="1">
      <c r="E82" s="43"/>
      <c r="F82" s="40"/>
    </row>
    <row r="83" spans="5:6" ht="13.5" customHeight="1">
      <c r="E83" s="35"/>
      <c r="F83" s="36"/>
    </row>
    <row r="84" spans="5:6" ht="13.5" customHeight="1">
      <c r="E84" s="35"/>
      <c r="F84" s="36"/>
    </row>
    <row r="85" spans="1:6" ht="13.5" customHeight="1">
      <c r="A85" s="37"/>
      <c r="E85" s="49"/>
      <c r="F85" s="47"/>
    </row>
    <row r="86" spans="2:6" ht="13.5" customHeight="1">
      <c r="B86" s="37"/>
      <c r="C86" s="37"/>
      <c r="D86" s="37"/>
      <c r="E86" s="50"/>
      <c r="F86" s="47"/>
    </row>
    <row r="87" spans="2:6" ht="13.5" customHeight="1">
      <c r="B87" s="37"/>
      <c r="C87" s="37"/>
      <c r="D87" s="37"/>
      <c r="E87" s="50"/>
      <c r="F87" s="38"/>
    </row>
    <row r="88" spans="2:6" ht="13.5" customHeight="1">
      <c r="B88" s="37"/>
      <c r="C88" s="37"/>
      <c r="D88" s="37"/>
      <c r="E88" s="43"/>
      <c r="F88" s="44"/>
    </row>
    <row r="89" spans="5:6" ht="12.75">
      <c r="E89" s="35"/>
      <c r="F89" s="36"/>
    </row>
    <row r="90" spans="2:6" ht="12.75">
      <c r="B90" s="37"/>
      <c r="C90" s="37"/>
      <c r="E90" s="35"/>
      <c r="F90" s="47"/>
    </row>
    <row r="91" spans="4:6" ht="12.75">
      <c r="D91" s="37"/>
      <c r="E91" s="35"/>
      <c r="F91" s="38"/>
    </row>
    <row r="92" spans="4:6" ht="12.75">
      <c r="D92" s="37"/>
      <c r="E92" s="43"/>
      <c r="F92" s="40"/>
    </row>
    <row r="93" spans="5:6" ht="12.75">
      <c r="E93" s="35"/>
      <c r="F93" s="36"/>
    </row>
    <row r="94" spans="5:6" ht="12.75">
      <c r="E94" s="35"/>
      <c r="F94" s="36"/>
    </row>
    <row r="95" spans="5:6" ht="12.75">
      <c r="E95" s="51"/>
      <c r="F95" s="52"/>
    </row>
    <row r="96" spans="5:6" ht="12.75">
      <c r="E96" s="35"/>
      <c r="F96" s="36"/>
    </row>
    <row r="97" spans="5:6" ht="12.75">
      <c r="E97" s="35"/>
      <c r="F97" s="36"/>
    </row>
    <row r="98" spans="5:6" ht="12.75">
      <c r="E98" s="35"/>
      <c r="F98" s="36"/>
    </row>
    <row r="99" spans="5:6" ht="12.75">
      <c r="E99" s="43"/>
      <c r="F99" s="40"/>
    </row>
    <row r="100" spans="5:6" ht="12.75">
      <c r="E100" s="35"/>
      <c r="F100" s="36"/>
    </row>
    <row r="101" spans="5:6" ht="12.75">
      <c r="E101" s="43"/>
      <c r="F101" s="40"/>
    </row>
    <row r="102" spans="5:6" ht="12.75">
      <c r="E102" s="35"/>
      <c r="F102" s="36"/>
    </row>
    <row r="103" spans="5:6" ht="12.75">
      <c r="E103" s="35"/>
      <c r="F103" s="36"/>
    </row>
    <row r="104" spans="5:6" ht="12.75">
      <c r="E104" s="35"/>
      <c r="F104" s="36"/>
    </row>
    <row r="105" spans="5:6" ht="12.75">
      <c r="E105" s="35"/>
      <c r="F105" s="36"/>
    </row>
    <row r="106" spans="1:6" ht="28.5" customHeight="1">
      <c r="A106" s="53"/>
      <c r="B106" s="53"/>
      <c r="C106" s="53"/>
      <c r="D106" s="53"/>
      <c r="E106" s="54"/>
      <c r="F106" s="55"/>
    </row>
    <row r="107" spans="4:6" ht="12.75">
      <c r="D107" s="37"/>
      <c r="E107" s="35"/>
      <c r="F107" s="38"/>
    </row>
    <row r="108" spans="5:6" ht="12.75">
      <c r="E108" s="56"/>
      <c r="F108" s="57"/>
    </row>
    <row r="109" spans="5:6" ht="12.75">
      <c r="E109" s="35"/>
      <c r="F109" s="36"/>
    </row>
    <row r="110" spans="5:6" ht="12.75">
      <c r="E110" s="51"/>
      <c r="F110" s="52"/>
    </row>
    <row r="111" spans="5:6" ht="12.75">
      <c r="E111" s="51"/>
      <c r="F111" s="52"/>
    </row>
    <row r="112" spans="5:6" ht="12.75">
      <c r="E112" s="35"/>
      <c r="F112" s="36"/>
    </row>
    <row r="113" spans="5:6" ht="12.75">
      <c r="E113" s="43"/>
      <c r="F113" s="40"/>
    </row>
    <row r="114" spans="5:6" ht="12.75">
      <c r="E114" s="35"/>
      <c r="F114" s="36"/>
    </row>
    <row r="115" spans="5:6" ht="12.75">
      <c r="E115" s="35"/>
      <c r="F115" s="36"/>
    </row>
    <row r="116" spans="5:6" ht="12.75">
      <c r="E116" s="43"/>
      <c r="F116" s="40"/>
    </row>
    <row r="117" spans="5:6" ht="12.75">
      <c r="E117" s="35"/>
      <c r="F117" s="36"/>
    </row>
    <row r="118" spans="5:6" ht="12.75">
      <c r="E118" s="51"/>
      <c r="F118" s="52"/>
    </row>
    <row r="119" spans="5:6" ht="12.75">
      <c r="E119" s="43"/>
      <c r="F119" s="57"/>
    </row>
    <row r="120" spans="5:6" ht="12.75">
      <c r="E120" s="41"/>
      <c r="F120" s="52"/>
    </row>
    <row r="121" spans="5:6" ht="12.75">
      <c r="E121" s="43"/>
      <c r="F121" s="40"/>
    </row>
    <row r="122" spans="5:6" ht="12.75">
      <c r="E122" s="35"/>
      <c r="F122" s="36"/>
    </row>
    <row r="123" spans="4:6" ht="12.75">
      <c r="D123" s="37"/>
      <c r="E123" s="35"/>
      <c r="F123" s="38"/>
    </row>
    <row r="124" spans="5:6" ht="12.75">
      <c r="E124" s="41"/>
      <c r="F124" s="40"/>
    </row>
    <row r="125" spans="5:6" ht="12.75">
      <c r="E125" s="41"/>
      <c r="F125" s="52"/>
    </row>
    <row r="126" spans="4:6" ht="12.75">
      <c r="D126" s="37"/>
      <c r="E126" s="41"/>
      <c r="F126" s="58"/>
    </row>
    <row r="127" spans="4:6" ht="12.75">
      <c r="D127" s="37"/>
      <c r="E127" s="43"/>
      <c r="F127" s="44"/>
    </row>
    <row r="128" spans="5:6" ht="12.75">
      <c r="E128" s="35"/>
      <c r="F128" s="36"/>
    </row>
    <row r="129" spans="5:6" ht="12.75">
      <c r="E129" s="56"/>
      <c r="F129" s="59"/>
    </row>
    <row r="130" spans="5:6" ht="11.25" customHeight="1">
      <c r="E130" s="51"/>
      <c r="F130" s="52"/>
    </row>
    <row r="131" spans="2:6" ht="24" customHeight="1">
      <c r="B131" s="37"/>
      <c r="C131" s="37"/>
      <c r="E131" s="51"/>
      <c r="F131" s="60"/>
    </row>
    <row r="132" spans="4:6" ht="15" customHeight="1">
      <c r="D132" s="37"/>
      <c r="E132" s="51"/>
      <c r="F132" s="60"/>
    </row>
    <row r="133" spans="5:6" ht="11.25" customHeight="1">
      <c r="E133" s="56"/>
      <c r="F133" s="57"/>
    </row>
    <row r="134" spans="5:6" ht="12.75">
      <c r="E134" s="51"/>
      <c r="F134" s="52"/>
    </row>
    <row r="135" spans="2:6" ht="13.5" customHeight="1">
      <c r="B135" s="37"/>
      <c r="C135" s="37"/>
      <c r="E135" s="51"/>
      <c r="F135" s="61"/>
    </row>
    <row r="136" spans="4:6" ht="12.75" customHeight="1">
      <c r="D136" s="37"/>
      <c r="E136" s="51"/>
      <c r="F136" s="38"/>
    </row>
    <row r="137" spans="4:6" ht="12.75" customHeight="1">
      <c r="D137" s="37"/>
      <c r="E137" s="43"/>
      <c r="F137" s="44"/>
    </row>
    <row r="138" spans="5:6" ht="12.75">
      <c r="E138" s="35"/>
      <c r="F138" s="36"/>
    </row>
    <row r="139" spans="4:6" ht="12.75">
      <c r="D139" s="37"/>
      <c r="E139" s="35"/>
      <c r="F139" s="58"/>
    </row>
    <row r="140" spans="5:6" ht="12.75">
      <c r="E140" s="56"/>
      <c r="F140" s="57"/>
    </row>
    <row r="141" spans="5:6" ht="12.75">
      <c r="E141" s="51"/>
      <c r="F141" s="52"/>
    </row>
    <row r="142" spans="5:6" ht="12.75">
      <c r="E142" s="35"/>
      <c r="F142" s="36"/>
    </row>
    <row r="143" spans="1:6" ht="19.5" customHeight="1">
      <c r="A143" s="62"/>
      <c r="B143" s="13"/>
      <c r="C143" s="13"/>
      <c r="D143" s="13"/>
      <c r="E143" s="13"/>
      <c r="F143" s="47"/>
    </row>
    <row r="144" spans="1:6" ht="15" customHeight="1">
      <c r="A144" s="37"/>
      <c r="E144" s="49"/>
      <c r="F144" s="47"/>
    </row>
    <row r="145" spans="1:6" ht="12.75">
      <c r="A145" s="37"/>
      <c r="B145" s="37"/>
      <c r="C145" s="37"/>
      <c r="E145" s="49"/>
      <c r="F145" s="38"/>
    </row>
    <row r="146" spans="4:6" ht="12.75">
      <c r="D146" s="37"/>
      <c r="E146" s="35"/>
      <c r="F146" s="47"/>
    </row>
    <row r="147" spans="5:6" ht="12.75">
      <c r="E147" s="39"/>
      <c r="F147" s="40"/>
    </row>
    <row r="148" spans="2:6" ht="12.75">
      <c r="B148" s="37"/>
      <c r="C148" s="37"/>
      <c r="E148" s="35"/>
      <c r="F148" s="38"/>
    </row>
    <row r="149" spans="4:6" ht="12.75">
      <c r="D149" s="37"/>
      <c r="E149" s="35"/>
      <c r="F149" s="38"/>
    </row>
    <row r="150" spans="5:6" ht="12.75">
      <c r="E150" s="43"/>
      <c r="F150" s="44"/>
    </row>
    <row r="151" spans="4:6" ht="22.5" customHeight="1">
      <c r="D151" s="37"/>
      <c r="E151" s="35"/>
      <c r="F151" s="45"/>
    </row>
    <row r="152" spans="5:6" ht="12.75">
      <c r="E152" s="35"/>
      <c r="F152" s="44"/>
    </row>
    <row r="153" spans="2:6" ht="12.75">
      <c r="B153" s="37"/>
      <c r="C153" s="37"/>
      <c r="E153" s="41"/>
      <c r="F153" s="47"/>
    </row>
    <row r="154" spans="4:6" ht="12.75">
      <c r="D154" s="37"/>
      <c r="E154" s="41"/>
      <c r="F154" s="48"/>
    </row>
    <row r="155" spans="5:6" ht="12.75">
      <c r="E155" s="43"/>
      <c r="F155" s="40"/>
    </row>
    <row r="156" spans="1:6" ht="13.5" customHeight="1">
      <c r="A156" s="37"/>
      <c r="E156" s="49"/>
      <c r="F156" s="47"/>
    </row>
    <row r="157" spans="2:6" ht="13.5" customHeight="1">
      <c r="B157" s="37"/>
      <c r="C157" s="37"/>
      <c r="E157" s="35"/>
      <c r="F157" s="47"/>
    </row>
    <row r="158" spans="4:6" ht="13.5" customHeight="1">
      <c r="D158" s="37"/>
      <c r="E158" s="35"/>
      <c r="F158" s="38"/>
    </row>
    <row r="159" spans="4:6" ht="12.75">
      <c r="D159" s="37"/>
      <c r="E159" s="43"/>
      <c r="F159" s="40"/>
    </row>
    <row r="160" spans="4:6" ht="12.75">
      <c r="D160" s="37"/>
      <c r="E160" s="35"/>
      <c r="F160" s="38"/>
    </row>
    <row r="161" spans="5:6" ht="12.75">
      <c r="E161" s="56"/>
      <c r="F161" s="57"/>
    </row>
    <row r="162" spans="4:6" ht="12.75">
      <c r="D162" s="37"/>
      <c r="E162" s="41"/>
      <c r="F162" s="58"/>
    </row>
    <row r="163" spans="4:6" ht="12.75">
      <c r="D163" s="37"/>
      <c r="E163" s="43"/>
      <c r="F163" s="44"/>
    </row>
    <row r="164" spans="5:6" ht="12.75">
      <c r="E164" s="56"/>
      <c r="F164" s="63"/>
    </row>
    <row r="165" spans="2:6" ht="12.75">
      <c r="B165" s="37"/>
      <c r="C165" s="37"/>
      <c r="E165" s="51"/>
      <c r="F165" s="61"/>
    </row>
    <row r="166" spans="4:6" ht="12.75">
      <c r="D166" s="37"/>
      <c r="E166" s="51"/>
      <c r="F166" s="38"/>
    </row>
    <row r="167" spans="4:6" ht="12.75">
      <c r="D167" s="37"/>
      <c r="E167" s="43"/>
      <c r="F167" s="44"/>
    </row>
    <row r="168" spans="4:6" ht="12.75">
      <c r="D168" s="37"/>
      <c r="E168" s="43"/>
      <c r="F168" s="44"/>
    </row>
    <row r="169" spans="5:6" ht="12.75">
      <c r="E169" s="35"/>
      <c r="F169" s="36"/>
    </row>
    <row r="170" spans="1:6" s="64" customFormat="1" ht="18" customHeight="1">
      <c r="A170" s="250"/>
      <c r="B170" s="251"/>
      <c r="C170" s="251"/>
      <c r="D170" s="251"/>
      <c r="E170" s="251"/>
      <c r="F170" s="251"/>
    </row>
    <row r="171" spans="1:6" ht="28.5" customHeight="1">
      <c r="A171" s="53"/>
      <c r="B171" s="53"/>
      <c r="C171" s="53"/>
      <c r="D171" s="53"/>
      <c r="E171" s="54"/>
      <c r="F171" s="55"/>
    </row>
    <row r="173" spans="1:6" ht="15.75">
      <c r="A173" s="66"/>
      <c r="B173" s="37"/>
      <c r="C173" s="37"/>
      <c r="D173" s="37"/>
      <c r="E173" s="67"/>
      <c r="F173" s="12"/>
    </row>
    <row r="174" spans="1:6" ht="12.75">
      <c r="A174" s="37"/>
      <c r="B174" s="37"/>
      <c r="C174" s="37"/>
      <c r="D174" s="37"/>
      <c r="E174" s="67"/>
      <c r="F174" s="12"/>
    </row>
    <row r="175" spans="1:6" ht="17.25" customHeight="1">
      <c r="A175" s="37"/>
      <c r="B175" s="37"/>
      <c r="C175" s="37"/>
      <c r="D175" s="37"/>
      <c r="E175" s="67"/>
      <c r="F175" s="12"/>
    </row>
    <row r="176" spans="1:6" ht="13.5" customHeight="1">
      <c r="A176" s="37"/>
      <c r="B176" s="37"/>
      <c r="C176" s="37"/>
      <c r="D176" s="37"/>
      <c r="E176" s="67"/>
      <c r="F176" s="12"/>
    </row>
    <row r="177" spans="1:6" ht="12.75">
      <c r="A177" s="37"/>
      <c r="B177" s="37"/>
      <c r="C177" s="37"/>
      <c r="D177" s="37"/>
      <c r="E177" s="67"/>
      <c r="F177" s="12"/>
    </row>
    <row r="178" spans="1:4" ht="12.75">
      <c r="A178" s="37"/>
      <c r="B178" s="37"/>
      <c r="C178" s="37"/>
      <c r="D178" s="37"/>
    </row>
    <row r="179" spans="1:6" ht="12.75">
      <c r="A179" s="37"/>
      <c r="B179" s="37"/>
      <c r="C179" s="37"/>
      <c r="D179" s="37"/>
      <c r="E179" s="67"/>
      <c r="F179" s="12"/>
    </row>
    <row r="180" spans="1:6" ht="12.75">
      <c r="A180" s="37"/>
      <c r="B180" s="37"/>
      <c r="C180" s="37"/>
      <c r="D180" s="37"/>
      <c r="E180" s="67"/>
      <c r="F180" s="68"/>
    </row>
    <row r="181" spans="1:6" ht="12.75">
      <c r="A181" s="37"/>
      <c r="B181" s="37"/>
      <c r="C181" s="37"/>
      <c r="D181" s="37"/>
      <c r="E181" s="67"/>
      <c r="F181" s="12"/>
    </row>
    <row r="182" spans="1:6" ht="22.5" customHeight="1">
      <c r="A182" s="37"/>
      <c r="B182" s="37"/>
      <c r="C182" s="37"/>
      <c r="D182" s="37"/>
      <c r="E182" s="67"/>
      <c r="F182" s="45"/>
    </row>
    <row r="183" spans="5:6" ht="22.5" customHeight="1">
      <c r="E183" s="43"/>
      <c r="F183" s="46"/>
    </row>
  </sheetData>
  <sheetProtection/>
  <mergeCells count="8">
    <mergeCell ref="A1:I1"/>
    <mergeCell ref="B27:I27"/>
    <mergeCell ref="B29:I29"/>
    <mergeCell ref="B43:I43"/>
    <mergeCell ref="B45:I45"/>
    <mergeCell ref="A170:F170"/>
    <mergeCell ref="B3:I3"/>
    <mergeCell ref="B58:I58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300" verticalDpi="300" orientation="landscape" paperSize="9" scale="88" r:id="rId2"/>
  <headerFooter alignWithMargins="0">
    <oddFooter>&amp;R&amp;P</oddFooter>
  </headerFooter>
  <rowBreaks count="3" manualBreakCount="3">
    <brk id="27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0"/>
  <sheetViews>
    <sheetView tabSelected="1" zoomScalePageLayoutView="0" workbookViewId="0" topLeftCell="A1">
      <pane ySplit="3" topLeftCell="A160" activePane="bottomLeft" state="frozen"/>
      <selection pane="topLeft" activeCell="A1" sqref="A1"/>
      <selection pane="bottomLeft" activeCell="E170" sqref="E170"/>
    </sheetView>
  </sheetViews>
  <sheetFormatPr defaultColWidth="11.421875" defaultRowHeight="12.75"/>
  <cols>
    <col min="1" max="1" width="5.57421875" style="87" customWidth="1"/>
    <col min="2" max="2" width="24.8515625" style="88" customWidth="1"/>
    <col min="3" max="3" width="14.140625" style="2" customWidth="1"/>
    <col min="4" max="4" width="12.00390625" style="2" customWidth="1"/>
    <col min="5" max="5" width="11.7109375" style="2" customWidth="1"/>
    <col min="6" max="6" width="9.00390625" style="2" customWidth="1"/>
    <col min="7" max="7" width="10.421875" style="2" customWidth="1"/>
    <col min="8" max="8" width="9.140625" style="2" customWidth="1"/>
    <col min="9" max="9" width="9.421875" style="2" customWidth="1"/>
    <col min="10" max="10" width="8.8515625" style="2" customWidth="1"/>
    <col min="11" max="11" width="11.8515625" style="2" customWidth="1"/>
    <col min="12" max="12" width="12.00390625" style="2" customWidth="1"/>
    <col min="13" max="13" width="2.28125" style="2" hidden="1" customWidth="1"/>
    <col min="14" max="14" width="0.13671875" style="2" hidden="1" customWidth="1"/>
    <col min="15" max="16384" width="11.421875" style="10" customWidth="1"/>
  </cols>
  <sheetData>
    <row r="1" spans="1:14" ht="24" customHeight="1">
      <c r="A1" s="252" t="s">
        <v>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4"/>
    </row>
    <row r="2" spans="1:14" s="12" customFormat="1" ht="56.25">
      <c r="A2" s="89" t="s">
        <v>22</v>
      </c>
      <c r="B2" s="89" t="s">
        <v>23</v>
      </c>
      <c r="C2" s="11" t="s">
        <v>125</v>
      </c>
      <c r="D2" s="89" t="s">
        <v>75</v>
      </c>
      <c r="E2" s="89" t="s">
        <v>76</v>
      </c>
      <c r="F2" s="89" t="s">
        <v>14</v>
      </c>
      <c r="G2" s="89" t="s">
        <v>15</v>
      </c>
      <c r="H2" s="89" t="s">
        <v>108</v>
      </c>
      <c r="I2" s="89" t="s">
        <v>107</v>
      </c>
      <c r="J2" s="89" t="s">
        <v>104</v>
      </c>
      <c r="K2" s="89" t="s">
        <v>126</v>
      </c>
      <c r="L2" s="89" t="s">
        <v>135</v>
      </c>
      <c r="M2" s="89"/>
      <c r="N2" s="89"/>
    </row>
    <row r="3" spans="1:14" ht="2.25" customHeight="1">
      <c r="A3" s="144"/>
      <c r="B3" s="148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s="12" customFormat="1" ht="12.75">
      <c r="A4" s="144"/>
      <c r="B4" s="150" t="s">
        <v>98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12.75">
      <c r="A5" s="144"/>
      <c r="B5" s="145" t="s">
        <v>99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s="12" customFormat="1" ht="12.75">
      <c r="A6" s="260" t="s">
        <v>82</v>
      </c>
      <c r="B6" s="260"/>
      <c r="C6" s="175">
        <v>8394000</v>
      </c>
      <c r="D6" s="152">
        <f>D8</f>
        <v>0</v>
      </c>
      <c r="E6" s="175">
        <f>E8</f>
        <v>8394000</v>
      </c>
      <c r="F6" s="152">
        <f>F8</f>
        <v>0</v>
      </c>
      <c r="G6" s="152">
        <f>G8</f>
        <v>0</v>
      </c>
      <c r="H6" s="152">
        <f>H8</f>
        <v>0</v>
      </c>
      <c r="I6" s="152"/>
      <c r="J6" s="152"/>
      <c r="K6" s="175">
        <v>8394000</v>
      </c>
      <c r="L6" s="175">
        <v>8394000</v>
      </c>
      <c r="M6" s="175"/>
      <c r="N6" s="175"/>
    </row>
    <row r="7" spans="1:14" s="12" customFormat="1" ht="12.75" customHeight="1">
      <c r="A7" s="197" t="s">
        <v>78</v>
      </c>
      <c r="B7" s="153" t="s">
        <v>79</v>
      </c>
      <c r="C7" s="176">
        <v>8394000</v>
      </c>
      <c r="D7" s="154">
        <f>D8</f>
        <v>0</v>
      </c>
      <c r="E7" s="176">
        <f>E8</f>
        <v>8394000</v>
      </c>
      <c r="F7" s="154">
        <f>F8</f>
        <v>0</v>
      </c>
      <c r="G7" s="154">
        <f>G8</f>
        <v>0</v>
      </c>
      <c r="H7" s="154">
        <f>H8</f>
        <v>0</v>
      </c>
      <c r="I7" s="154"/>
      <c r="J7" s="154"/>
      <c r="K7" s="154"/>
      <c r="L7" s="154"/>
      <c r="M7" s="176"/>
      <c r="N7" s="176"/>
    </row>
    <row r="8" spans="1:14" s="12" customFormat="1" ht="12.75">
      <c r="A8" s="138">
        <v>3</v>
      </c>
      <c r="B8" s="155" t="s">
        <v>24</v>
      </c>
      <c r="C8" s="177">
        <v>8394000</v>
      </c>
      <c r="D8" s="156">
        <f>D9+D19</f>
        <v>0</v>
      </c>
      <c r="E8" s="177">
        <f>E9+E19</f>
        <v>8394000</v>
      </c>
      <c r="F8" s="156">
        <f>F9+F19</f>
        <v>0</v>
      </c>
      <c r="G8" s="156">
        <f>G9+G19</f>
        <v>0</v>
      </c>
      <c r="H8" s="156">
        <f>H9+H19</f>
        <v>0</v>
      </c>
      <c r="I8" s="156"/>
      <c r="J8" s="156"/>
      <c r="K8" s="156"/>
      <c r="L8" s="156"/>
      <c r="M8" s="177"/>
      <c r="N8" s="177"/>
    </row>
    <row r="9" spans="1:14" s="12" customFormat="1" ht="12.75">
      <c r="A9" s="141">
        <v>31</v>
      </c>
      <c r="B9" s="142" t="s">
        <v>25</v>
      </c>
      <c r="C9" s="174">
        <v>7800000</v>
      </c>
      <c r="D9" s="143">
        <f>D10+D14+D16</f>
        <v>0</v>
      </c>
      <c r="E9" s="174">
        <f>E10+E14+E16</f>
        <v>7800000</v>
      </c>
      <c r="F9" s="143">
        <f>F10+F14+F16</f>
        <v>0</v>
      </c>
      <c r="G9" s="143">
        <f>G10+G14+G16</f>
        <v>0</v>
      </c>
      <c r="H9" s="143">
        <f>H10+H14+H16</f>
        <v>0</v>
      </c>
      <c r="I9" s="143"/>
      <c r="J9" s="143"/>
      <c r="K9" s="174">
        <v>7800000</v>
      </c>
      <c r="L9" s="174">
        <v>7800000</v>
      </c>
      <c r="M9" s="174"/>
      <c r="N9" s="174"/>
    </row>
    <row r="10" spans="1:14" ht="12.75">
      <c r="A10" s="144">
        <v>311</v>
      </c>
      <c r="B10" s="145" t="s">
        <v>26</v>
      </c>
      <c r="C10" s="172">
        <v>6520000</v>
      </c>
      <c r="D10" s="157">
        <f>D11+D12+D13</f>
        <v>0</v>
      </c>
      <c r="E10" s="172">
        <v>6520000</v>
      </c>
      <c r="F10" s="157">
        <f>F11+F12+F13</f>
        <v>0</v>
      </c>
      <c r="G10" s="157">
        <f>G11+G12+G13</f>
        <v>0</v>
      </c>
      <c r="H10" s="157">
        <f>H11+H12+H13</f>
        <v>0</v>
      </c>
      <c r="I10" s="157"/>
      <c r="J10" s="157"/>
      <c r="K10" s="157"/>
      <c r="L10" s="157"/>
      <c r="M10" s="172"/>
      <c r="N10" s="172"/>
    </row>
    <row r="11" spans="1:14" ht="12.75" customHeight="1">
      <c r="A11" s="147">
        <v>3111</v>
      </c>
      <c r="B11" s="148" t="s">
        <v>43</v>
      </c>
      <c r="C11" s="173">
        <v>6100000</v>
      </c>
      <c r="D11" s="146">
        <v>0</v>
      </c>
      <c r="E11" s="173">
        <v>6100000</v>
      </c>
      <c r="F11" s="146"/>
      <c r="G11" s="146"/>
      <c r="H11" s="146"/>
      <c r="I11" s="146"/>
      <c r="J11" s="146"/>
      <c r="K11" s="146"/>
      <c r="L11" s="146"/>
      <c r="M11" s="173"/>
      <c r="N11" s="173"/>
    </row>
    <row r="12" spans="1:14" ht="12.75" customHeight="1">
      <c r="A12" s="147">
        <v>3113</v>
      </c>
      <c r="B12" s="148" t="s">
        <v>44</v>
      </c>
      <c r="C12" s="173">
        <v>70000</v>
      </c>
      <c r="D12" s="146">
        <v>0</v>
      </c>
      <c r="E12" s="173">
        <v>70000</v>
      </c>
      <c r="F12" s="146"/>
      <c r="G12" s="146"/>
      <c r="H12" s="146"/>
      <c r="I12" s="146"/>
      <c r="J12" s="146"/>
      <c r="K12" s="146"/>
      <c r="L12" s="146"/>
      <c r="M12" s="173"/>
      <c r="N12" s="173"/>
    </row>
    <row r="13" spans="1:14" ht="12.75" customHeight="1">
      <c r="A13" s="147">
        <v>3114</v>
      </c>
      <c r="B13" s="148" t="s">
        <v>45</v>
      </c>
      <c r="C13" s="173">
        <v>350000</v>
      </c>
      <c r="D13" s="146">
        <v>0</v>
      </c>
      <c r="E13" s="173">
        <v>350000</v>
      </c>
      <c r="F13" s="146"/>
      <c r="G13" s="146"/>
      <c r="H13" s="146"/>
      <c r="I13" s="146"/>
      <c r="J13" s="146"/>
      <c r="K13" s="146"/>
      <c r="L13" s="146"/>
      <c r="M13" s="173"/>
      <c r="N13" s="173"/>
    </row>
    <row r="14" spans="1:14" ht="12.75" customHeight="1">
      <c r="A14" s="144">
        <v>312</v>
      </c>
      <c r="B14" s="145" t="s">
        <v>27</v>
      </c>
      <c r="C14" s="172">
        <v>80000</v>
      </c>
      <c r="D14" s="157">
        <v>0</v>
      </c>
      <c r="E14" s="172">
        <v>80000</v>
      </c>
      <c r="F14" s="157">
        <f>F15</f>
        <v>0</v>
      </c>
      <c r="G14" s="157">
        <f>G15</f>
        <v>0</v>
      </c>
      <c r="H14" s="157">
        <f>H15</f>
        <v>0</v>
      </c>
      <c r="I14" s="157"/>
      <c r="J14" s="157"/>
      <c r="K14" s="157"/>
      <c r="L14" s="157"/>
      <c r="M14" s="172"/>
      <c r="N14" s="172"/>
    </row>
    <row r="15" spans="1:14" ht="12.75" customHeight="1">
      <c r="A15" s="147">
        <v>3121</v>
      </c>
      <c r="B15" s="148" t="s">
        <v>110</v>
      </c>
      <c r="C15" s="173">
        <v>80000</v>
      </c>
      <c r="D15" s="146">
        <v>0</v>
      </c>
      <c r="E15" s="173">
        <v>80000</v>
      </c>
      <c r="F15" s="146"/>
      <c r="G15" s="146"/>
      <c r="H15" s="146"/>
      <c r="I15" s="146"/>
      <c r="J15" s="146"/>
      <c r="K15" s="146"/>
      <c r="L15" s="146"/>
      <c r="M15" s="173"/>
      <c r="N15" s="173"/>
    </row>
    <row r="16" spans="1:14" ht="12.75">
      <c r="A16" s="144">
        <v>313</v>
      </c>
      <c r="B16" s="145" t="s">
        <v>28</v>
      </c>
      <c r="C16" s="172">
        <v>1200000</v>
      </c>
      <c r="D16" s="157">
        <f>D17+D18</f>
        <v>0</v>
      </c>
      <c r="E16" s="172">
        <v>1200000</v>
      </c>
      <c r="F16" s="157">
        <f>F17+F18</f>
        <v>0</v>
      </c>
      <c r="G16" s="157">
        <f>G17+G18</f>
        <v>0</v>
      </c>
      <c r="H16" s="157">
        <f>H17+H18</f>
        <v>0</v>
      </c>
      <c r="I16" s="157"/>
      <c r="J16" s="157"/>
      <c r="K16" s="157"/>
      <c r="L16" s="157"/>
      <c r="M16" s="172"/>
      <c r="N16" s="172"/>
    </row>
    <row r="17" spans="1:14" ht="12.75" customHeight="1">
      <c r="A17" s="147">
        <v>3132</v>
      </c>
      <c r="B17" s="148" t="s">
        <v>46</v>
      </c>
      <c r="C17" s="173">
        <v>1050000</v>
      </c>
      <c r="D17" s="146">
        <v>0</v>
      </c>
      <c r="E17" s="173">
        <v>1050000</v>
      </c>
      <c r="F17" s="146"/>
      <c r="G17" s="146"/>
      <c r="H17" s="146"/>
      <c r="I17" s="146"/>
      <c r="J17" s="146"/>
      <c r="K17" s="146"/>
      <c r="L17" s="146"/>
      <c r="M17" s="173"/>
      <c r="N17" s="173"/>
    </row>
    <row r="18" spans="1:14" ht="26.25" customHeight="1">
      <c r="A18" s="147">
        <v>3133</v>
      </c>
      <c r="B18" s="148" t="s">
        <v>47</v>
      </c>
      <c r="C18" s="173">
        <v>150000</v>
      </c>
      <c r="D18" s="146">
        <v>0</v>
      </c>
      <c r="E18" s="203" t="s">
        <v>109</v>
      </c>
      <c r="F18" s="146"/>
      <c r="G18" s="146"/>
      <c r="H18" s="146"/>
      <c r="I18" s="146"/>
      <c r="J18" s="146"/>
      <c r="K18" s="146"/>
      <c r="L18" s="146"/>
      <c r="M18" s="173"/>
      <c r="N18" s="173"/>
    </row>
    <row r="19" spans="1:15" ht="12.75">
      <c r="A19" s="141">
        <v>32</v>
      </c>
      <c r="B19" s="142" t="s">
        <v>29</v>
      </c>
      <c r="C19" s="174">
        <v>594000</v>
      </c>
      <c r="D19" s="143">
        <f>D20+D22</f>
        <v>0</v>
      </c>
      <c r="E19" s="174">
        <f>E20+E22</f>
        <v>594000</v>
      </c>
      <c r="F19" s="143">
        <f>F20+F22</f>
        <v>0</v>
      </c>
      <c r="G19" s="143">
        <f>G20+G22</f>
        <v>0</v>
      </c>
      <c r="H19" s="143">
        <f>H20+H22</f>
        <v>0</v>
      </c>
      <c r="I19" s="143"/>
      <c r="J19" s="143"/>
      <c r="K19" s="174">
        <v>594000</v>
      </c>
      <c r="L19" s="174">
        <v>594000</v>
      </c>
      <c r="M19" s="174"/>
      <c r="N19" s="174"/>
      <c r="O19" s="183"/>
    </row>
    <row r="20" spans="1:14" ht="25.5">
      <c r="A20" s="144">
        <v>321</v>
      </c>
      <c r="B20" s="145" t="s">
        <v>30</v>
      </c>
      <c r="C20" s="172">
        <v>572000</v>
      </c>
      <c r="D20" s="157">
        <f>D21</f>
        <v>0</v>
      </c>
      <c r="E20" s="172">
        <v>572000</v>
      </c>
      <c r="F20" s="157">
        <f>F21</f>
        <v>0</v>
      </c>
      <c r="G20" s="157">
        <f>G21</f>
        <v>0</v>
      </c>
      <c r="H20" s="157">
        <f>H21</f>
        <v>0</v>
      </c>
      <c r="I20" s="157"/>
      <c r="J20" s="157"/>
      <c r="K20" s="157"/>
      <c r="L20" s="157"/>
      <c r="M20" s="172"/>
      <c r="N20" s="172"/>
    </row>
    <row r="21" spans="1:14" ht="12.75" customHeight="1">
      <c r="A21" s="147">
        <v>3212</v>
      </c>
      <c r="B21" s="148" t="s">
        <v>49</v>
      </c>
      <c r="C21" s="173">
        <v>550000</v>
      </c>
      <c r="D21" s="146">
        <v>0</v>
      </c>
      <c r="E21" s="173">
        <v>550000</v>
      </c>
      <c r="F21" s="146"/>
      <c r="G21" s="146"/>
      <c r="H21" s="146"/>
      <c r="I21" s="146"/>
      <c r="J21" s="146"/>
      <c r="K21" s="146"/>
      <c r="L21" s="146"/>
      <c r="M21" s="173"/>
      <c r="N21" s="173"/>
    </row>
    <row r="22" spans="1:14" ht="24.75" customHeight="1">
      <c r="A22" s="144">
        <v>329</v>
      </c>
      <c r="B22" s="145" t="s">
        <v>33</v>
      </c>
      <c r="C22" s="173">
        <v>22000</v>
      </c>
      <c r="D22" s="146">
        <v>0</v>
      </c>
      <c r="E22" s="172">
        <v>22000</v>
      </c>
      <c r="F22" s="157">
        <f>F23</f>
        <v>0</v>
      </c>
      <c r="G22" s="157">
        <f>G23</f>
        <v>0</v>
      </c>
      <c r="H22" s="157">
        <f>H23</f>
        <v>0</v>
      </c>
      <c r="I22" s="157"/>
      <c r="J22" s="157"/>
      <c r="K22" s="157"/>
      <c r="L22" s="157"/>
      <c r="M22" s="173"/>
      <c r="N22" s="173"/>
    </row>
    <row r="23" spans="1:14" ht="12.75" customHeight="1">
      <c r="A23" s="147">
        <v>3295</v>
      </c>
      <c r="B23" s="148" t="s">
        <v>69</v>
      </c>
      <c r="C23" s="173">
        <v>22000</v>
      </c>
      <c r="D23" s="146">
        <v>0</v>
      </c>
      <c r="E23" s="173">
        <v>22000</v>
      </c>
      <c r="F23" s="146"/>
      <c r="G23" s="146"/>
      <c r="H23" s="146"/>
      <c r="I23" s="146"/>
      <c r="J23" s="146"/>
      <c r="K23" s="146"/>
      <c r="L23" s="146"/>
      <c r="M23" s="173"/>
      <c r="N23" s="173"/>
    </row>
    <row r="24" spans="1:14" ht="12.75">
      <c r="A24" s="147"/>
      <c r="B24" s="148"/>
      <c r="C24" s="146">
        <f>SUM(D24:N24)</f>
        <v>0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</row>
    <row r="25" spans="1:15" ht="26.25" customHeight="1">
      <c r="A25" s="261" t="s">
        <v>89</v>
      </c>
      <c r="B25" s="261"/>
      <c r="C25" s="178">
        <v>533777</v>
      </c>
      <c r="D25" s="178">
        <f>D27</f>
        <v>515777</v>
      </c>
      <c r="E25" s="158">
        <f>E27</f>
        <v>0</v>
      </c>
      <c r="F25" s="178">
        <f>F27</f>
        <v>10000</v>
      </c>
      <c r="G25" s="158">
        <f>G27</f>
        <v>0</v>
      </c>
      <c r="H25" s="178">
        <f>H27</f>
        <v>8000</v>
      </c>
      <c r="I25" s="158"/>
      <c r="J25" s="158"/>
      <c r="K25" s="178">
        <v>533777</v>
      </c>
      <c r="L25" s="178">
        <v>533777</v>
      </c>
      <c r="M25" s="178"/>
      <c r="N25" s="178"/>
      <c r="O25" s="183"/>
    </row>
    <row r="26" spans="1:14" ht="12.75">
      <c r="A26" s="263" t="s">
        <v>94</v>
      </c>
      <c r="B26" s="263"/>
      <c r="C26" s="179">
        <v>533777</v>
      </c>
      <c r="D26" s="179">
        <f>D27</f>
        <v>515777</v>
      </c>
      <c r="E26" s="137">
        <f>E27</f>
        <v>0</v>
      </c>
      <c r="F26" s="179">
        <f>F27</f>
        <v>10000</v>
      </c>
      <c r="G26" s="137">
        <f>G27</f>
        <v>0</v>
      </c>
      <c r="H26" s="179">
        <f>H27</f>
        <v>8000</v>
      </c>
      <c r="I26" s="137"/>
      <c r="J26" s="137"/>
      <c r="K26" s="137" t="s">
        <v>134</v>
      </c>
      <c r="L26" s="137"/>
      <c r="M26" s="179"/>
      <c r="N26" s="179"/>
    </row>
    <row r="27" spans="1:14" ht="12.75">
      <c r="A27" s="138">
        <v>3</v>
      </c>
      <c r="B27" s="139" t="s">
        <v>24</v>
      </c>
      <c r="C27" s="180">
        <v>533777</v>
      </c>
      <c r="D27" s="180">
        <v>515777</v>
      </c>
      <c r="E27" s="140">
        <f>E28+E53</f>
        <v>0</v>
      </c>
      <c r="F27" s="180">
        <f>F28+F53</f>
        <v>10000</v>
      </c>
      <c r="G27" s="140">
        <f>G28+G53</f>
        <v>0</v>
      </c>
      <c r="H27" s="180">
        <f>H28+H53</f>
        <v>8000</v>
      </c>
      <c r="I27" s="140"/>
      <c r="J27" s="140"/>
      <c r="K27" s="140"/>
      <c r="L27" s="140"/>
      <c r="M27" s="180"/>
      <c r="N27" s="180"/>
    </row>
    <row r="28" spans="1:14" s="12" customFormat="1" ht="12.75">
      <c r="A28" s="141">
        <v>32</v>
      </c>
      <c r="B28" s="142" t="s">
        <v>29</v>
      </c>
      <c r="C28" s="174">
        <v>530577</v>
      </c>
      <c r="D28" s="174">
        <v>512577</v>
      </c>
      <c r="E28" s="143">
        <f>E29+E33+E38+E46+E48</f>
        <v>0</v>
      </c>
      <c r="F28" s="174">
        <f>F29+F33+F38+F46+F48</f>
        <v>10000</v>
      </c>
      <c r="G28" s="143">
        <f>G29+G33+G38+G46+G48</f>
        <v>0</v>
      </c>
      <c r="H28" s="174">
        <f>H29+H33+H38+H46+H48</f>
        <v>8000</v>
      </c>
      <c r="I28" s="143"/>
      <c r="J28" s="143"/>
      <c r="K28" s="174">
        <v>530577</v>
      </c>
      <c r="L28" s="174">
        <v>530577</v>
      </c>
      <c r="M28" s="174"/>
      <c r="N28" s="174"/>
    </row>
    <row r="29" spans="1:14" ht="25.5">
      <c r="A29" s="144">
        <v>321</v>
      </c>
      <c r="B29" s="145" t="s">
        <v>30</v>
      </c>
      <c r="C29" s="172">
        <v>55000</v>
      </c>
      <c r="D29" s="172">
        <v>55000</v>
      </c>
      <c r="E29" s="157">
        <f>E30+E31+E32</f>
        <v>0</v>
      </c>
      <c r="F29" s="172">
        <f>F30+F31+F32</f>
        <v>0</v>
      </c>
      <c r="G29" s="157">
        <f>G30+G31+G32</f>
        <v>0</v>
      </c>
      <c r="H29" s="157">
        <f>H30+H31+H32</f>
        <v>0</v>
      </c>
      <c r="I29" s="157"/>
      <c r="J29" s="157"/>
      <c r="K29" s="157"/>
      <c r="L29" s="157"/>
      <c r="M29" s="172"/>
      <c r="N29" s="172"/>
    </row>
    <row r="30" spans="1:14" ht="12.75" customHeight="1">
      <c r="A30" s="147">
        <v>3211</v>
      </c>
      <c r="B30" s="148" t="s">
        <v>48</v>
      </c>
      <c r="C30" s="173">
        <v>20000</v>
      </c>
      <c r="D30" s="173">
        <v>20000</v>
      </c>
      <c r="E30" s="146"/>
      <c r="F30" s="173"/>
      <c r="G30" s="146"/>
      <c r="H30" s="146"/>
      <c r="I30" s="146"/>
      <c r="J30" s="146"/>
      <c r="K30" s="146"/>
      <c r="L30" s="146"/>
      <c r="M30" s="173"/>
      <c r="N30" s="173"/>
    </row>
    <row r="31" spans="1:14" ht="12.75" customHeight="1">
      <c r="A31" s="147">
        <v>3213</v>
      </c>
      <c r="B31" s="148" t="s">
        <v>50</v>
      </c>
      <c r="C31" s="173">
        <v>30000</v>
      </c>
      <c r="D31" s="173">
        <v>30000</v>
      </c>
      <c r="E31" s="146"/>
      <c r="F31" s="173"/>
      <c r="G31" s="146"/>
      <c r="H31" s="146"/>
      <c r="I31" s="146"/>
      <c r="J31" s="146"/>
      <c r="K31" s="146"/>
      <c r="L31" s="146"/>
      <c r="M31" s="173"/>
      <c r="N31" s="173"/>
    </row>
    <row r="32" spans="1:14" ht="12.75" customHeight="1">
      <c r="A32" s="147">
        <v>3214</v>
      </c>
      <c r="B32" s="148" t="s">
        <v>51</v>
      </c>
      <c r="C32" s="173">
        <v>5000</v>
      </c>
      <c r="D32" s="173">
        <v>5000</v>
      </c>
      <c r="E32" s="146"/>
      <c r="F32" s="173"/>
      <c r="G32" s="146"/>
      <c r="H32" s="146"/>
      <c r="I32" s="146"/>
      <c r="J32" s="146"/>
      <c r="K32" s="146"/>
      <c r="L32" s="146"/>
      <c r="M32" s="173"/>
      <c r="N32" s="173"/>
    </row>
    <row r="33" spans="1:14" ht="25.5">
      <c r="A33" s="144">
        <v>322</v>
      </c>
      <c r="B33" s="145" t="s">
        <v>31</v>
      </c>
      <c r="C33" s="172">
        <v>351000</v>
      </c>
      <c r="D33" s="172">
        <v>341000</v>
      </c>
      <c r="E33" s="157">
        <f>SUM(E34:E37)</f>
        <v>0</v>
      </c>
      <c r="F33" s="172">
        <f>SUM(F34:F37)</f>
        <v>10000</v>
      </c>
      <c r="G33" s="157">
        <f>SUM(G34:G37)</f>
        <v>0</v>
      </c>
      <c r="H33" s="157">
        <f>SUM(H34:H37)</f>
        <v>0</v>
      </c>
      <c r="I33" s="157"/>
      <c r="J33" s="157"/>
      <c r="K33" s="157"/>
      <c r="L33" s="157"/>
      <c r="M33" s="172"/>
      <c r="N33" s="172"/>
    </row>
    <row r="34" spans="1:14" ht="12.75" customHeight="1">
      <c r="A34" s="147">
        <v>3221</v>
      </c>
      <c r="B34" s="148" t="s">
        <v>52</v>
      </c>
      <c r="C34" s="173">
        <v>60000</v>
      </c>
      <c r="D34" s="173">
        <v>60000</v>
      </c>
      <c r="E34" s="146"/>
      <c r="F34" s="173"/>
      <c r="G34" s="146"/>
      <c r="H34" s="146"/>
      <c r="I34" s="146"/>
      <c r="J34" s="146"/>
      <c r="K34" s="146"/>
      <c r="L34" s="146"/>
      <c r="M34" s="173"/>
      <c r="N34" s="173"/>
    </row>
    <row r="35" spans="1:14" ht="12.75" customHeight="1">
      <c r="A35" s="147">
        <v>3223</v>
      </c>
      <c r="B35" s="148" t="s">
        <v>54</v>
      </c>
      <c r="C35" s="173">
        <v>285000</v>
      </c>
      <c r="D35" s="173">
        <v>275000</v>
      </c>
      <c r="E35" s="146"/>
      <c r="F35" s="173">
        <v>10000</v>
      </c>
      <c r="G35" s="146"/>
      <c r="H35" s="146"/>
      <c r="I35" s="146"/>
      <c r="J35" s="146"/>
      <c r="K35" s="146"/>
      <c r="L35" s="146"/>
      <c r="M35" s="173"/>
      <c r="N35" s="173"/>
    </row>
    <row r="36" spans="1:14" ht="12.75" customHeight="1">
      <c r="A36" s="147">
        <v>3225</v>
      </c>
      <c r="B36" s="148" t="s">
        <v>56</v>
      </c>
      <c r="C36" s="173">
        <v>1000</v>
      </c>
      <c r="D36" s="173">
        <v>1000</v>
      </c>
      <c r="E36" s="146"/>
      <c r="F36" s="173"/>
      <c r="G36" s="146"/>
      <c r="H36" s="146"/>
      <c r="I36" s="146"/>
      <c r="J36" s="146"/>
      <c r="K36" s="146"/>
      <c r="L36" s="146"/>
      <c r="M36" s="173"/>
      <c r="N36" s="173"/>
    </row>
    <row r="37" spans="1:14" ht="12.75" customHeight="1">
      <c r="A37" s="147">
        <v>3227</v>
      </c>
      <c r="B37" s="148" t="s">
        <v>57</v>
      </c>
      <c r="C37" s="173">
        <v>5000</v>
      </c>
      <c r="D37" s="173">
        <v>5000</v>
      </c>
      <c r="E37" s="146"/>
      <c r="F37" s="146"/>
      <c r="G37" s="146"/>
      <c r="H37" s="146"/>
      <c r="I37" s="146"/>
      <c r="J37" s="146"/>
      <c r="K37" s="146"/>
      <c r="L37" s="146"/>
      <c r="M37" s="173"/>
      <c r="N37" s="173"/>
    </row>
    <row r="38" spans="1:14" ht="12.75">
      <c r="A38" s="144">
        <v>323</v>
      </c>
      <c r="B38" s="145" t="s">
        <v>32</v>
      </c>
      <c r="C38" s="172">
        <v>83946</v>
      </c>
      <c r="D38" s="172">
        <v>83946</v>
      </c>
      <c r="E38" s="157">
        <f>SUM(E39:E45)</f>
        <v>0</v>
      </c>
      <c r="F38" s="157">
        <f>SUM(F39:F45)</f>
        <v>0</v>
      </c>
      <c r="G38" s="157">
        <f>SUM(G39:G45)</f>
        <v>0</v>
      </c>
      <c r="H38" s="157">
        <f>SUM(H39:H45)</f>
        <v>0</v>
      </c>
      <c r="I38" s="157"/>
      <c r="J38" s="157"/>
      <c r="K38" s="157"/>
      <c r="L38" s="157"/>
      <c r="M38" s="172"/>
      <c r="N38" s="172"/>
    </row>
    <row r="39" spans="1:14" ht="12.75" customHeight="1">
      <c r="A39" s="147">
        <v>3231</v>
      </c>
      <c r="B39" s="148" t="s">
        <v>58</v>
      </c>
      <c r="C39" s="173">
        <v>27000</v>
      </c>
      <c r="D39" s="173">
        <v>27000</v>
      </c>
      <c r="E39" s="146"/>
      <c r="F39" s="146"/>
      <c r="G39" s="146"/>
      <c r="H39" s="146"/>
      <c r="I39" s="146"/>
      <c r="J39" s="146"/>
      <c r="K39" s="146"/>
      <c r="L39" s="146"/>
      <c r="M39" s="173"/>
      <c r="N39" s="173"/>
    </row>
    <row r="40" spans="1:14" ht="12.75" customHeight="1">
      <c r="A40" s="147">
        <v>3233</v>
      </c>
      <c r="B40" s="148" t="s">
        <v>80</v>
      </c>
      <c r="C40" s="173">
        <v>2946</v>
      </c>
      <c r="D40" s="173">
        <v>2946</v>
      </c>
      <c r="E40" s="146"/>
      <c r="F40" s="146"/>
      <c r="G40" s="146"/>
      <c r="H40" s="146"/>
      <c r="I40" s="146"/>
      <c r="J40" s="146"/>
      <c r="K40" s="146"/>
      <c r="L40" s="146"/>
      <c r="M40" s="173"/>
      <c r="N40" s="173"/>
    </row>
    <row r="41" spans="1:14" ht="12.75" customHeight="1">
      <c r="A41" s="147">
        <v>3234</v>
      </c>
      <c r="B41" s="148" t="s">
        <v>60</v>
      </c>
      <c r="C41" s="173">
        <v>25000</v>
      </c>
      <c r="D41" s="173">
        <v>25000</v>
      </c>
      <c r="E41" s="146"/>
      <c r="F41" s="146"/>
      <c r="G41" s="146"/>
      <c r="H41" s="146"/>
      <c r="I41" s="146"/>
      <c r="J41" s="146"/>
      <c r="K41" s="146"/>
      <c r="L41" s="146"/>
      <c r="M41" s="173"/>
      <c r="N41" s="173"/>
    </row>
    <row r="42" spans="1:14" ht="12.75" customHeight="1">
      <c r="A42" s="147">
        <v>3235</v>
      </c>
      <c r="B42" s="148" t="s">
        <v>88</v>
      </c>
      <c r="C42" s="173">
        <v>2000</v>
      </c>
      <c r="D42" s="173">
        <v>2000</v>
      </c>
      <c r="E42" s="146"/>
      <c r="F42" s="146"/>
      <c r="G42" s="146"/>
      <c r="H42" s="146"/>
      <c r="I42" s="146"/>
      <c r="J42" s="146"/>
      <c r="K42" s="146"/>
      <c r="L42" s="146"/>
      <c r="M42" s="173"/>
      <c r="N42" s="173"/>
    </row>
    <row r="43" spans="1:14" ht="12.75" customHeight="1">
      <c r="A43" s="147">
        <v>3236</v>
      </c>
      <c r="B43" s="148" t="s">
        <v>61</v>
      </c>
      <c r="C43" s="173">
        <v>15000</v>
      </c>
      <c r="D43" s="173">
        <v>15000</v>
      </c>
      <c r="E43" s="146"/>
      <c r="F43" s="146"/>
      <c r="G43" s="146"/>
      <c r="H43" s="146"/>
      <c r="I43" s="146"/>
      <c r="J43" s="146"/>
      <c r="K43" s="146"/>
      <c r="L43" s="146"/>
      <c r="M43" s="173"/>
      <c r="N43" s="173"/>
    </row>
    <row r="44" spans="1:14" ht="11.25" customHeight="1">
      <c r="A44" s="147">
        <v>3238</v>
      </c>
      <c r="B44" s="148" t="s">
        <v>63</v>
      </c>
      <c r="C44" s="173">
        <v>10000</v>
      </c>
      <c r="D44" s="173">
        <v>10000</v>
      </c>
      <c r="E44" s="146"/>
      <c r="F44" s="146"/>
      <c r="G44" s="146"/>
      <c r="H44" s="146"/>
      <c r="I44" s="146"/>
      <c r="J44" s="146"/>
      <c r="K44" s="146"/>
      <c r="L44" s="146"/>
      <c r="M44" s="173"/>
      <c r="N44" s="173"/>
    </row>
    <row r="45" spans="1:14" ht="12.75" customHeight="1">
      <c r="A45" s="147">
        <v>3239</v>
      </c>
      <c r="B45" s="148" t="s">
        <v>64</v>
      </c>
      <c r="C45" s="173">
        <v>2000</v>
      </c>
      <c r="D45" s="173">
        <v>2000</v>
      </c>
      <c r="E45" s="146"/>
      <c r="F45" s="146"/>
      <c r="G45" s="146"/>
      <c r="H45" s="146"/>
      <c r="I45" s="146"/>
      <c r="J45" s="146"/>
      <c r="K45" s="146"/>
      <c r="L45" s="146"/>
      <c r="M45" s="173"/>
      <c r="N45" s="173"/>
    </row>
    <row r="46" spans="1:14" ht="25.5">
      <c r="A46" s="144">
        <v>324</v>
      </c>
      <c r="B46" s="145" t="s">
        <v>65</v>
      </c>
      <c r="C46" s="172">
        <v>8000</v>
      </c>
      <c r="D46" s="172"/>
      <c r="E46" s="157"/>
      <c r="F46" s="157"/>
      <c r="G46" s="157"/>
      <c r="H46" s="172">
        <v>8000</v>
      </c>
      <c r="I46" s="157"/>
      <c r="J46" s="157"/>
      <c r="K46" s="172">
        <v>8000</v>
      </c>
      <c r="L46" s="157">
        <v>8000</v>
      </c>
      <c r="M46" s="172"/>
      <c r="N46" s="172"/>
    </row>
    <row r="47" spans="1:14" ht="25.5" customHeight="1">
      <c r="A47" s="147">
        <v>3241</v>
      </c>
      <c r="B47" s="148" t="s">
        <v>66</v>
      </c>
      <c r="C47" s="173">
        <v>8000</v>
      </c>
      <c r="D47" s="173"/>
      <c r="E47" s="146"/>
      <c r="F47" s="146"/>
      <c r="G47" s="146"/>
      <c r="H47" s="173">
        <v>8000</v>
      </c>
      <c r="I47" s="146"/>
      <c r="J47" s="146"/>
      <c r="K47" s="146"/>
      <c r="L47" s="146"/>
      <c r="M47" s="173"/>
      <c r="N47" s="173"/>
    </row>
    <row r="48" spans="1:14" ht="26.25" customHeight="1">
      <c r="A48" s="144">
        <v>329</v>
      </c>
      <c r="B48" s="145" t="s">
        <v>33</v>
      </c>
      <c r="C48" s="172">
        <v>32631</v>
      </c>
      <c r="D48" s="172">
        <v>32631</v>
      </c>
      <c r="E48" s="157"/>
      <c r="F48" s="157"/>
      <c r="G48" s="157"/>
      <c r="H48" s="157">
        <f>SUM(H49:H52)</f>
        <v>0</v>
      </c>
      <c r="I48" s="157"/>
      <c r="J48" s="157"/>
      <c r="K48" s="157"/>
      <c r="L48" s="157"/>
      <c r="M48" s="172"/>
      <c r="N48" s="172"/>
    </row>
    <row r="49" spans="1:14" ht="12.75" customHeight="1">
      <c r="A49" s="147">
        <v>3293</v>
      </c>
      <c r="B49" s="148" t="s">
        <v>67</v>
      </c>
      <c r="C49" s="173">
        <v>10000</v>
      </c>
      <c r="D49" s="173">
        <v>10000</v>
      </c>
      <c r="E49" s="146"/>
      <c r="F49" s="146"/>
      <c r="G49" s="146"/>
      <c r="H49" s="146"/>
      <c r="I49" s="146"/>
      <c r="J49" s="146"/>
      <c r="K49" s="146"/>
      <c r="L49" s="146"/>
      <c r="M49" s="173"/>
      <c r="N49" s="173"/>
    </row>
    <row r="50" spans="1:14" ht="12.75" customHeight="1">
      <c r="A50" s="147">
        <v>3294</v>
      </c>
      <c r="B50" s="148" t="s">
        <v>68</v>
      </c>
      <c r="C50" s="173">
        <v>1500</v>
      </c>
      <c r="D50" s="173">
        <v>1500</v>
      </c>
      <c r="E50" s="146"/>
      <c r="F50" s="146"/>
      <c r="G50" s="146"/>
      <c r="H50" s="146"/>
      <c r="I50" s="146"/>
      <c r="J50" s="146"/>
      <c r="K50" s="146"/>
      <c r="L50" s="146"/>
      <c r="M50" s="173"/>
      <c r="N50" s="173"/>
    </row>
    <row r="51" spans="1:14" ht="12.75" customHeight="1">
      <c r="A51" s="147">
        <v>3295</v>
      </c>
      <c r="B51" s="148" t="s">
        <v>69</v>
      </c>
      <c r="C51" s="173">
        <v>3000</v>
      </c>
      <c r="D51" s="173">
        <v>3000</v>
      </c>
      <c r="E51" s="146"/>
      <c r="F51" s="146"/>
      <c r="G51" s="146"/>
      <c r="H51" s="146"/>
      <c r="I51" s="146"/>
      <c r="J51" s="146"/>
      <c r="K51" s="146"/>
      <c r="L51" s="146"/>
      <c r="M51" s="173"/>
      <c r="N51" s="173"/>
    </row>
    <row r="52" spans="1:14" ht="12.75" customHeight="1">
      <c r="A52" s="147">
        <v>3299</v>
      </c>
      <c r="B52" s="148" t="s">
        <v>33</v>
      </c>
      <c r="C52" s="173">
        <v>18131</v>
      </c>
      <c r="D52" s="173">
        <v>18131</v>
      </c>
      <c r="E52" s="146"/>
      <c r="F52" s="146"/>
      <c r="G52" s="146"/>
      <c r="H52" s="146"/>
      <c r="I52" s="146"/>
      <c r="J52" s="146"/>
      <c r="K52" s="146"/>
      <c r="L52" s="146"/>
      <c r="M52" s="173"/>
      <c r="N52" s="173"/>
    </row>
    <row r="53" spans="1:14" s="12" customFormat="1" ht="12.75">
      <c r="A53" s="141">
        <v>34</v>
      </c>
      <c r="B53" s="142" t="s">
        <v>34</v>
      </c>
      <c r="C53" s="174">
        <v>3200</v>
      </c>
      <c r="D53" s="174">
        <f aca="true" t="shared" si="0" ref="D53:H54">D54</f>
        <v>3200</v>
      </c>
      <c r="E53" s="143">
        <f t="shared" si="0"/>
        <v>0</v>
      </c>
      <c r="F53" s="143">
        <f t="shared" si="0"/>
        <v>0</v>
      </c>
      <c r="G53" s="143">
        <f t="shared" si="0"/>
        <v>0</v>
      </c>
      <c r="H53" s="143">
        <f t="shared" si="0"/>
        <v>0</v>
      </c>
      <c r="I53" s="143"/>
      <c r="J53" s="143"/>
      <c r="K53" s="174">
        <v>3200</v>
      </c>
      <c r="L53" s="174">
        <v>3200</v>
      </c>
      <c r="M53" s="174"/>
      <c r="N53" s="174"/>
    </row>
    <row r="54" spans="1:14" ht="12.75" customHeight="1">
      <c r="A54" s="144">
        <v>343</v>
      </c>
      <c r="B54" s="145" t="s">
        <v>35</v>
      </c>
      <c r="C54" s="172">
        <f>SUM(D54:N54)</f>
        <v>3200</v>
      </c>
      <c r="D54" s="172">
        <f t="shared" si="0"/>
        <v>3200</v>
      </c>
      <c r="E54" s="157">
        <f t="shared" si="0"/>
        <v>0</v>
      </c>
      <c r="F54" s="157">
        <f t="shared" si="0"/>
        <v>0</v>
      </c>
      <c r="G54" s="157">
        <f t="shared" si="0"/>
        <v>0</v>
      </c>
      <c r="H54" s="157">
        <f t="shared" si="0"/>
        <v>0</v>
      </c>
      <c r="I54" s="157"/>
      <c r="J54" s="157"/>
      <c r="K54" s="157"/>
      <c r="L54" s="157"/>
      <c r="M54" s="172"/>
      <c r="N54" s="172"/>
    </row>
    <row r="55" spans="1:14" ht="12.75" customHeight="1">
      <c r="A55" s="147">
        <v>3431</v>
      </c>
      <c r="B55" s="148" t="s">
        <v>70</v>
      </c>
      <c r="C55" s="173">
        <v>3200</v>
      </c>
      <c r="D55" s="173">
        <v>3200</v>
      </c>
      <c r="E55" s="146"/>
      <c r="F55" s="146"/>
      <c r="G55" s="146"/>
      <c r="H55" s="146"/>
      <c r="I55" s="146"/>
      <c r="J55" s="146"/>
      <c r="K55" s="146"/>
      <c r="L55" s="146"/>
      <c r="M55" s="173"/>
      <c r="N55" s="173"/>
    </row>
    <row r="56" spans="1:14" ht="12.75" customHeight="1">
      <c r="A56" s="147"/>
      <c r="B56" s="148"/>
      <c r="C56" s="173"/>
      <c r="D56" s="173"/>
      <c r="E56" s="146"/>
      <c r="F56" s="146"/>
      <c r="G56" s="146"/>
      <c r="H56" s="146"/>
      <c r="I56" s="146"/>
      <c r="J56" s="146"/>
      <c r="K56" s="146"/>
      <c r="L56" s="146"/>
      <c r="M56" s="173"/>
      <c r="N56" s="173"/>
    </row>
    <row r="57" spans="1:14" ht="12.75" customHeight="1">
      <c r="A57" s="147"/>
      <c r="B57" s="148"/>
      <c r="C57" s="173"/>
      <c r="D57" s="173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12" customFormat="1" ht="39.75" customHeight="1">
      <c r="A58" s="255" t="s">
        <v>133</v>
      </c>
      <c r="B58" s="255"/>
      <c r="C58" s="179">
        <v>108542.8</v>
      </c>
      <c r="D58" s="179">
        <f>D59</f>
        <v>108542.8</v>
      </c>
      <c r="E58" s="137">
        <f aca="true" t="shared" si="1" ref="E58:H59">E59</f>
        <v>0</v>
      </c>
      <c r="F58" s="137">
        <f t="shared" si="1"/>
        <v>0</v>
      </c>
      <c r="G58" s="137">
        <f t="shared" si="1"/>
        <v>0</v>
      </c>
      <c r="H58" s="137">
        <f t="shared" si="1"/>
        <v>0</v>
      </c>
      <c r="I58" s="137"/>
      <c r="J58" s="137"/>
      <c r="K58" s="179">
        <v>108542.8</v>
      </c>
      <c r="L58" s="179">
        <v>108542.8</v>
      </c>
      <c r="M58" s="179"/>
      <c r="N58" s="179"/>
    </row>
    <row r="59" spans="1:14" s="12" customFormat="1" ht="12.75">
      <c r="A59" s="138">
        <v>3</v>
      </c>
      <c r="B59" s="139" t="s">
        <v>24</v>
      </c>
      <c r="C59" s="180">
        <v>108542.8</v>
      </c>
      <c r="D59" s="180">
        <f>D60</f>
        <v>108542.8</v>
      </c>
      <c r="E59" s="140">
        <f t="shared" si="1"/>
        <v>0</v>
      </c>
      <c r="F59" s="140">
        <f t="shared" si="1"/>
        <v>0</v>
      </c>
      <c r="G59" s="140">
        <f t="shared" si="1"/>
        <v>0</v>
      </c>
      <c r="H59" s="140">
        <f t="shared" si="1"/>
        <v>0</v>
      </c>
      <c r="I59" s="140"/>
      <c r="J59" s="140"/>
      <c r="K59" s="140"/>
      <c r="L59" s="140"/>
      <c r="M59" s="180"/>
      <c r="N59" s="180"/>
    </row>
    <row r="60" spans="1:14" s="12" customFormat="1" ht="12.75">
      <c r="A60" s="141">
        <v>32</v>
      </c>
      <c r="B60" s="142" t="s">
        <v>29</v>
      </c>
      <c r="C60" s="174">
        <v>108542.8</v>
      </c>
      <c r="D60" s="174">
        <f>D61+D63</f>
        <v>108542.8</v>
      </c>
      <c r="E60" s="143"/>
      <c r="F60" s="143"/>
      <c r="G60" s="143"/>
      <c r="H60" s="143"/>
      <c r="I60" s="143"/>
      <c r="J60" s="143"/>
      <c r="K60" s="174">
        <v>108542.8</v>
      </c>
      <c r="L60" s="174">
        <v>108542.8</v>
      </c>
      <c r="M60" s="174"/>
      <c r="N60" s="174"/>
    </row>
    <row r="61" spans="1:14" s="12" customFormat="1" ht="12.75" customHeight="1">
      <c r="A61" s="144">
        <v>322</v>
      </c>
      <c r="B61" s="145" t="s">
        <v>31</v>
      </c>
      <c r="C61" s="172">
        <v>40000</v>
      </c>
      <c r="D61" s="172">
        <v>40000</v>
      </c>
      <c r="E61" s="157">
        <f>E62</f>
        <v>0</v>
      </c>
      <c r="F61" s="157">
        <f>F62</f>
        <v>0</v>
      </c>
      <c r="G61" s="157">
        <f>G62</f>
        <v>0</v>
      </c>
      <c r="H61" s="157">
        <f>H62</f>
        <v>0</v>
      </c>
      <c r="I61" s="157"/>
      <c r="J61" s="157"/>
      <c r="K61" s="157"/>
      <c r="L61" s="157"/>
      <c r="M61" s="172"/>
      <c r="N61" s="172"/>
    </row>
    <row r="62" spans="1:14" ht="12.75" customHeight="1">
      <c r="A62" s="147">
        <v>3224</v>
      </c>
      <c r="B62" s="148" t="s">
        <v>55</v>
      </c>
      <c r="C62" s="173">
        <v>40000</v>
      </c>
      <c r="D62" s="173">
        <v>40000</v>
      </c>
      <c r="E62" s="146"/>
      <c r="F62" s="146"/>
      <c r="G62" s="146"/>
      <c r="H62" s="146"/>
      <c r="I62" s="146"/>
      <c r="J62" s="146"/>
      <c r="K62" s="146"/>
      <c r="L62" s="146"/>
      <c r="M62" s="173"/>
      <c r="N62" s="173"/>
    </row>
    <row r="63" spans="1:14" s="12" customFormat="1" ht="12.75" customHeight="1">
      <c r="A63" s="144">
        <v>323</v>
      </c>
      <c r="B63" s="145" t="s">
        <v>32</v>
      </c>
      <c r="C63" s="172">
        <v>68542.8</v>
      </c>
      <c r="D63" s="172">
        <v>68542.8</v>
      </c>
      <c r="E63" s="157"/>
      <c r="F63" s="157"/>
      <c r="G63" s="157"/>
      <c r="H63" s="157"/>
      <c r="I63" s="157"/>
      <c r="J63" s="157"/>
      <c r="K63" s="157"/>
      <c r="L63" s="157"/>
      <c r="M63" s="172"/>
      <c r="N63" s="172"/>
    </row>
    <row r="64" spans="1:14" ht="12.75" customHeight="1">
      <c r="A64" s="147">
        <v>3232</v>
      </c>
      <c r="B64" s="148" t="s">
        <v>59</v>
      </c>
      <c r="C64" s="173">
        <v>60000</v>
      </c>
      <c r="D64" s="173">
        <v>60000</v>
      </c>
      <c r="E64" s="146"/>
      <c r="F64" s="146"/>
      <c r="G64" s="146"/>
      <c r="H64" s="146"/>
      <c r="I64" s="146"/>
      <c r="J64" s="146"/>
      <c r="K64" s="146"/>
      <c r="L64" s="146"/>
      <c r="M64" s="173"/>
      <c r="N64" s="173"/>
    </row>
    <row r="65" spans="1:14" ht="12.75" customHeight="1">
      <c r="A65" s="147">
        <v>3237</v>
      </c>
      <c r="B65" s="148" t="s">
        <v>62</v>
      </c>
      <c r="C65" s="173">
        <v>8542.8</v>
      </c>
      <c r="D65" s="173">
        <v>8542.8</v>
      </c>
      <c r="E65" s="146"/>
      <c r="F65" s="146"/>
      <c r="G65" s="146"/>
      <c r="H65" s="146"/>
      <c r="I65" s="146"/>
      <c r="J65" s="146"/>
      <c r="K65" s="146"/>
      <c r="L65" s="146"/>
      <c r="M65" s="173"/>
      <c r="N65" s="173"/>
    </row>
    <row r="66" spans="1:14" ht="12.75" customHeight="1">
      <c r="A66" s="147"/>
      <c r="B66" s="148"/>
      <c r="C66" s="173"/>
      <c r="D66" s="173"/>
      <c r="E66" s="146"/>
      <c r="F66" s="146"/>
      <c r="G66" s="146"/>
      <c r="H66" s="146"/>
      <c r="I66" s="146"/>
      <c r="J66" s="146"/>
      <c r="K66" s="146"/>
      <c r="L66" s="146"/>
      <c r="M66" s="173"/>
      <c r="N66" s="173"/>
    </row>
    <row r="67" spans="1:14" ht="12.75" customHeight="1">
      <c r="A67" s="147"/>
      <c r="B67" s="224" t="s">
        <v>143</v>
      </c>
      <c r="C67" s="173"/>
      <c r="D67" s="173">
        <v>624319.8</v>
      </c>
      <c r="E67" s="146"/>
      <c r="F67" s="146"/>
      <c r="G67" s="146"/>
      <c r="H67" s="146"/>
      <c r="I67" s="146"/>
      <c r="J67" s="146"/>
      <c r="K67" s="146"/>
      <c r="L67" s="146"/>
      <c r="M67" s="173"/>
      <c r="N67" s="173"/>
    </row>
    <row r="68" spans="1:14" ht="12.75" customHeight="1">
      <c r="A68" s="147"/>
      <c r="B68" s="223"/>
      <c r="C68" s="173"/>
      <c r="D68" s="173"/>
      <c r="E68" s="146"/>
      <c r="F68" s="146"/>
      <c r="G68" s="146"/>
      <c r="H68" s="146"/>
      <c r="I68" s="146"/>
      <c r="J68" s="146"/>
      <c r="K68" s="146"/>
      <c r="L68" s="146"/>
      <c r="M68" s="173"/>
      <c r="N68" s="173"/>
    </row>
    <row r="69" spans="1:14" ht="26.25" customHeight="1">
      <c r="A69" s="261" t="s">
        <v>85</v>
      </c>
      <c r="B69" s="261"/>
      <c r="C69" s="175">
        <v>950000</v>
      </c>
      <c r="D69" s="175">
        <v>950000</v>
      </c>
      <c r="E69" s="152">
        <f>E70</f>
        <v>0</v>
      </c>
      <c r="F69" s="152">
        <f>F70</f>
        <v>0</v>
      </c>
      <c r="G69" s="152">
        <f>G70</f>
        <v>0</v>
      </c>
      <c r="H69" s="152">
        <f>H70</f>
        <v>0</v>
      </c>
      <c r="I69" s="152"/>
      <c r="J69" s="152"/>
      <c r="K69" s="152"/>
      <c r="L69" s="152"/>
      <c r="M69" s="152"/>
      <c r="N69" s="152"/>
    </row>
    <row r="70" spans="1:14" ht="80.25" customHeight="1">
      <c r="A70" s="265" t="s">
        <v>144</v>
      </c>
      <c r="B70" s="265"/>
      <c r="C70" s="172">
        <v>950000</v>
      </c>
      <c r="D70" s="172">
        <f aca="true" t="shared" si="2" ref="D70:H73">D71</f>
        <v>950000</v>
      </c>
      <c r="E70" s="154">
        <f>'PLAN RASHODA I IZDATAKA'!E71</f>
        <v>0</v>
      </c>
      <c r="F70" s="154">
        <f>'PLAN RASHODA I IZDATAKA'!F71</f>
        <v>0</v>
      </c>
      <c r="G70" s="154">
        <f>'PLAN RASHODA I IZDATAKA'!G71</f>
        <v>0</v>
      </c>
      <c r="H70" s="154">
        <f>'PLAN RASHODA I IZDATAKA'!H71</f>
        <v>0</v>
      </c>
      <c r="I70" s="154"/>
      <c r="J70" s="154"/>
      <c r="K70" s="154"/>
      <c r="L70" s="154"/>
      <c r="M70" s="154"/>
      <c r="N70" s="154">
        <v>0</v>
      </c>
    </row>
    <row r="71" spans="1:14" ht="25.5">
      <c r="A71" s="138">
        <v>4</v>
      </c>
      <c r="B71" s="155" t="s">
        <v>37</v>
      </c>
      <c r="C71" s="172">
        <v>950000</v>
      </c>
      <c r="D71" s="172">
        <f t="shared" si="2"/>
        <v>950000</v>
      </c>
      <c r="E71" s="156">
        <f t="shared" si="2"/>
        <v>0</v>
      </c>
      <c r="F71" s="156">
        <f t="shared" si="2"/>
        <v>0</v>
      </c>
      <c r="G71" s="156">
        <f t="shared" si="2"/>
        <v>0</v>
      </c>
      <c r="H71" s="156">
        <f t="shared" si="2"/>
        <v>0</v>
      </c>
      <c r="I71" s="156"/>
      <c r="J71" s="156"/>
      <c r="K71" s="156"/>
      <c r="L71" s="156"/>
      <c r="M71" s="156"/>
      <c r="N71" s="156">
        <v>0</v>
      </c>
    </row>
    <row r="72" spans="1:14" ht="32.25" customHeight="1">
      <c r="A72" s="141">
        <v>45</v>
      </c>
      <c r="B72" s="142" t="s">
        <v>121</v>
      </c>
      <c r="C72" s="172">
        <v>950000</v>
      </c>
      <c r="D72" s="172">
        <f t="shared" si="2"/>
        <v>950000</v>
      </c>
      <c r="E72" s="143">
        <f t="shared" si="2"/>
        <v>0</v>
      </c>
      <c r="F72" s="143">
        <f t="shared" si="2"/>
        <v>0</v>
      </c>
      <c r="G72" s="143">
        <f t="shared" si="2"/>
        <v>0</v>
      </c>
      <c r="H72" s="143">
        <f t="shared" si="2"/>
        <v>0</v>
      </c>
      <c r="I72" s="143"/>
      <c r="J72" s="143"/>
      <c r="K72" s="143"/>
      <c r="L72" s="143"/>
      <c r="M72" s="143"/>
      <c r="N72" s="143">
        <v>0</v>
      </c>
    </row>
    <row r="73" spans="1:14" ht="12.75">
      <c r="A73" s="144">
        <v>451</v>
      </c>
      <c r="B73" s="145" t="s">
        <v>120</v>
      </c>
      <c r="C73" s="172">
        <v>950000</v>
      </c>
      <c r="D73" s="172">
        <v>950000</v>
      </c>
      <c r="E73" s="157">
        <f t="shared" si="2"/>
        <v>0</v>
      </c>
      <c r="F73" s="157">
        <f t="shared" si="2"/>
        <v>0</v>
      </c>
      <c r="G73" s="157">
        <f t="shared" si="2"/>
        <v>0</v>
      </c>
      <c r="H73" s="157">
        <f t="shared" si="2"/>
        <v>0</v>
      </c>
      <c r="I73" s="157"/>
      <c r="J73" s="157"/>
      <c r="K73" s="157"/>
      <c r="L73" s="157"/>
      <c r="M73" s="157"/>
      <c r="N73" s="157">
        <v>0</v>
      </c>
    </row>
    <row r="74" spans="1:14" ht="25.5" customHeight="1">
      <c r="A74" s="147">
        <v>4511</v>
      </c>
      <c r="B74" s="148" t="s">
        <v>119</v>
      </c>
      <c r="C74" s="173">
        <v>950000</v>
      </c>
      <c r="D74" s="173">
        <v>950000</v>
      </c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ht="12.75">
      <c r="A75" s="144"/>
      <c r="B75" s="145"/>
      <c r="C75" s="149">
        <f>SUM(D75:N75)</f>
        <v>0</v>
      </c>
      <c r="D75" s="173"/>
      <c r="E75" s="149"/>
      <c r="F75" s="149"/>
      <c r="G75" s="149"/>
      <c r="H75" s="149"/>
      <c r="I75" s="149"/>
      <c r="J75" s="149"/>
      <c r="K75" s="149"/>
      <c r="L75" s="149"/>
      <c r="M75" s="149"/>
      <c r="N75" s="149">
        <v>0</v>
      </c>
    </row>
    <row r="76" spans="1:15" ht="27" customHeight="1">
      <c r="A76" s="261" t="s">
        <v>83</v>
      </c>
      <c r="B76" s="261"/>
      <c r="C76" s="175">
        <v>250000</v>
      </c>
      <c r="D76" s="152">
        <f aca="true" t="shared" si="3" ref="D76:H77">D77</f>
        <v>0</v>
      </c>
      <c r="E76" s="152">
        <f t="shared" si="3"/>
        <v>0</v>
      </c>
      <c r="F76" s="152">
        <f t="shared" si="3"/>
        <v>0</v>
      </c>
      <c r="G76" s="175">
        <f t="shared" si="3"/>
        <v>250000</v>
      </c>
      <c r="H76" s="152">
        <f t="shared" si="3"/>
        <v>0</v>
      </c>
      <c r="I76" s="152"/>
      <c r="J76" s="152"/>
      <c r="K76" s="175">
        <v>250000</v>
      </c>
      <c r="L76" s="175">
        <v>250000</v>
      </c>
      <c r="M76" s="175"/>
      <c r="N76" s="175"/>
      <c r="O76" s="183"/>
    </row>
    <row r="77" spans="1:14" s="12" customFormat="1" ht="12.75" customHeight="1">
      <c r="A77" s="198" t="s">
        <v>78</v>
      </c>
      <c r="B77" s="159" t="s">
        <v>81</v>
      </c>
      <c r="C77" s="176">
        <v>250000</v>
      </c>
      <c r="D77" s="154">
        <f t="shared" si="3"/>
        <v>0</v>
      </c>
      <c r="E77" s="154">
        <f t="shared" si="3"/>
        <v>0</v>
      </c>
      <c r="F77" s="154">
        <f t="shared" si="3"/>
        <v>0</v>
      </c>
      <c r="G77" s="176">
        <f t="shared" si="3"/>
        <v>250000</v>
      </c>
      <c r="H77" s="154">
        <f t="shared" si="3"/>
        <v>0</v>
      </c>
      <c r="I77" s="154"/>
      <c r="J77" s="154"/>
      <c r="K77" s="154"/>
      <c r="L77" s="154"/>
      <c r="M77" s="176"/>
      <c r="N77" s="176"/>
    </row>
    <row r="78" spans="1:14" s="12" customFormat="1" ht="12.75">
      <c r="A78" s="160">
        <v>3</v>
      </c>
      <c r="B78" s="161" t="s">
        <v>24</v>
      </c>
      <c r="C78" s="177">
        <v>250000</v>
      </c>
      <c r="D78" s="156">
        <f>D79+D91</f>
        <v>0</v>
      </c>
      <c r="E78" s="156">
        <f>E79+E91</f>
        <v>0</v>
      </c>
      <c r="F78" s="156">
        <f>F79+F91</f>
        <v>0</v>
      </c>
      <c r="G78" s="177">
        <f>G79+G91</f>
        <v>250000</v>
      </c>
      <c r="H78" s="156">
        <f>H79+H91</f>
        <v>0</v>
      </c>
      <c r="I78" s="156"/>
      <c r="J78" s="156"/>
      <c r="K78" s="156"/>
      <c r="L78" s="156"/>
      <c r="M78" s="177"/>
      <c r="N78" s="177"/>
    </row>
    <row r="79" spans="1:14" s="12" customFormat="1" ht="12.75">
      <c r="A79" s="162">
        <v>32</v>
      </c>
      <c r="B79" s="163" t="s">
        <v>29</v>
      </c>
      <c r="C79" s="174">
        <v>250000</v>
      </c>
      <c r="D79" s="143">
        <f>D80+D87</f>
        <v>0</v>
      </c>
      <c r="E79" s="143">
        <f>E80+E87</f>
        <v>0</v>
      </c>
      <c r="F79" s="143">
        <f>F80+F87</f>
        <v>0</v>
      </c>
      <c r="G79" s="174">
        <f>G80+G87</f>
        <v>250000</v>
      </c>
      <c r="H79" s="143">
        <f>H80+H87</f>
        <v>0</v>
      </c>
      <c r="I79" s="143"/>
      <c r="J79" s="143"/>
      <c r="K79" s="174">
        <v>250000</v>
      </c>
      <c r="L79" s="174">
        <v>250000</v>
      </c>
      <c r="M79" s="174"/>
      <c r="N79" s="174"/>
    </row>
    <row r="80" spans="1:14" ht="25.5">
      <c r="A80" s="164">
        <v>322</v>
      </c>
      <c r="B80" s="165" t="s">
        <v>31</v>
      </c>
      <c r="C80" s="172">
        <v>250000</v>
      </c>
      <c r="D80" s="157">
        <f>SUM(D81:D86)</f>
        <v>0</v>
      </c>
      <c r="E80" s="157">
        <f>SUM(E81:E86)</f>
        <v>0</v>
      </c>
      <c r="F80" s="157">
        <f>SUM(F81:F86)</f>
        <v>0</v>
      </c>
      <c r="G80" s="172">
        <f>SUM(G81:G86)</f>
        <v>250000</v>
      </c>
      <c r="H80" s="157">
        <f>SUM(H81:H86)</f>
        <v>0</v>
      </c>
      <c r="I80" s="157"/>
      <c r="J80" s="157"/>
      <c r="K80" s="157"/>
      <c r="L80" s="157"/>
      <c r="M80" s="172"/>
      <c r="N80" s="172"/>
    </row>
    <row r="81" spans="1:14" ht="12.75" customHeight="1">
      <c r="A81" s="147">
        <v>3221</v>
      </c>
      <c r="B81" s="148" t="s">
        <v>52</v>
      </c>
      <c r="C81" s="173">
        <f aca="true" t="shared" si="4" ref="C81:C94">SUM(D81:N81)</f>
        <v>0</v>
      </c>
      <c r="D81" s="146">
        <v>0</v>
      </c>
      <c r="E81" s="146"/>
      <c r="F81" s="146"/>
      <c r="G81" s="173"/>
      <c r="H81" s="146"/>
      <c r="I81" s="146"/>
      <c r="J81" s="146"/>
      <c r="K81" s="146"/>
      <c r="L81" s="146"/>
      <c r="M81" s="173"/>
      <c r="N81" s="146"/>
    </row>
    <row r="82" spans="1:14" ht="12.75" customHeight="1">
      <c r="A82" s="147">
        <v>3222</v>
      </c>
      <c r="B82" s="148" t="s">
        <v>53</v>
      </c>
      <c r="C82" s="173">
        <v>250000</v>
      </c>
      <c r="D82" s="146">
        <v>0</v>
      </c>
      <c r="E82" s="146"/>
      <c r="F82" s="146"/>
      <c r="G82" s="173">
        <v>250000</v>
      </c>
      <c r="H82" s="146"/>
      <c r="I82" s="146"/>
      <c r="J82" s="146"/>
      <c r="K82" s="146"/>
      <c r="L82" s="146"/>
      <c r="M82" s="173"/>
      <c r="N82" s="173"/>
    </row>
    <row r="83" spans="1:14" ht="12.75" customHeight="1">
      <c r="A83" s="147">
        <v>3223</v>
      </c>
      <c r="B83" s="148" t="s">
        <v>54</v>
      </c>
      <c r="C83" s="173">
        <f t="shared" si="4"/>
        <v>0</v>
      </c>
      <c r="D83" s="146">
        <v>0</v>
      </c>
      <c r="E83" s="146"/>
      <c r="F83" s="146"/>
      <c r="G83" s="173"/>
      <c r="H83" s="146"/>
      <c r="I83" s="146"/>
      <c r="J83" s="146"/>
      <c r="K83" s="146"/>
      <c r="L83" s="146"/>
      <c r="M83" s="173"/>
      <c r="N83" s="146"/>
    </row>
    <row r="84" spans="1:14" ht="12.75" customHeight="1">
      <c r="A84" s="147">
        <v>3224</v>
      </c>
      <c r="B84" s="148" t="s">
        <v>55</v>
      </c>
      <c r="C84" s="173">
        <f t="shared" si="4"/>
        <v>0</v>
      </c>
      <c r="D84" s="146">
        <v>0</v>
      </c>
      <c r="E84" s="146"/>
      <c r="F84" s="146"/>
      <c r="G84" s="173"/>
      <c r="H84" s="146"/>
      <c r="I84" s="146"/>
      <c r="J84" s="146"/>
      <c r="K84" s="146"/>
      <c r="L84" s="146"/>
      <c r="M84" s="173"/>
      <c r="N84" s="146"/>
    </row>
    <row r="85" spans="1:14" ht="12.75" customHeight="1">
      <c r="A85" s="147">
        <v>3225</v>
      </c>
      <c r="B85" s="148" t="s">
        <v>56</v>
      </c>
      <c r="C85" s="173">
        <f>SUM(D85:N85)</f>
        <v>0</v>
      </c>
      <c r="D85" s="146">
        <v>0</v>
      </c>
      <c r="E85" s="146"/>
      <c r="F85" s="146"/>
      <c r="G85" s="173"/>
      <c r="H85" s="146"/>
      <c r="I85" s="146"/>
      <c r="J85" s="146"/>
      <c r="K85" s="146"/>
      <c r="L85" s="146"/>
      <c r="M85" s="173"/>
      <c r="N85" s="146"/>
    </row>
    <row r="86" spans="1:14" ht="12.75" customHeight="1">
      <c r="A86" s="147">
        <v>3227</v>
      </c>
      <c r="B86" s="148" t="s">
        <v>57</v>
      </c>
      <c r="C86" s="146">
        <f t="shared" si="4"/>
        <v>0</v>
      </c>
      <c r="D86" s="146">
        <v>0</v>
      </c>
      <c r="E86" s="146"/>
      <c r="F86" s="146"/>
      <c r="G86" s="173"/>
      <c r="H86" s="146"/>
      <c r="I86" s="146"/>
      <c r="J86" s="146"/>
      <c r="K86" s="146"/>
      <c r="L86" s="146"/>
      <c r="M86" s="146"/>
      <c r="N86" s="146"/>
    </row>
    <row r="87" spans="1:14" ht="12.75" customHeight="1">
      <c r="A87" s="164">
        <v>323</v>
      </c>
      <c r="B87" s="165" t="s">
        <v>32</v>
      </c>
      <c r="C87" s="157">
        <f t="shared" si="4"/>
        <v>0</v>
      </c>
      <c r="D87" s="157">
        <f>SUM(D88:D90)</f>
        <v>0</v>
      </c>
      <c r="E87" s="157">
        <f>SUM(E88:E90)</f>
        <v>0</v>
      </c>
      <c r="F87" s="157">
        <f>SUM(F88:F90)</f>
        <v>0</v>
      </c>
      <c r="G87" s="157">
        <f>SUM(G88:G90)</f>
        <v>0</v>
      </c>
      <c r="H87" s="157">
        <f>SUM(H88:H90)</f>
        <v>0</v>
      </c>
      <c r="I87" s="157"/>
      <c r="J87" s="157"/>
      <c r="K87" s="157"/>
      <c r="L87" s="157"/>
      <c r="M87" s="157"/>
      <c r="N87" s="157"/>
    </row>
    <row r="88" spans="1:14" ht="12.75" customHeight="1">
      <c r="A88" s="147">
        <v>3232</v>
      </c>
      <c r="B88" s="148" t="s">
        <v>59</v>
      </c>
      <c r="C88" s="146">
        <f t="shared" si="4"/>
        <v>0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ht="12.75" customHeight="1">
      <c r="A89" s="147">
        <v>3234</v>
      </c>
      <c r="B89" s="148" t="s">
        <v>60</v>
      </c>
      <c r="C89" s="146">
        <f t="shared" si="4"/>
        <v>0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ht="12.75" customHeight="1">
      <c r="A90" s="147">
        <v>3236</v>
      </c>
      <c r="B90" s="148" t="s">
        <v>61</v>
      </c>
      <c r="C90" s="146">
        <f t="shared" si="4"/>
        <v>0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ht="12.75">
      <c r="A91" s="141">
        <v>34</v>
      </c>
      <c r="B91" s="142" t="s">
        <v>34</v>
      </c>
      <c r="C91" s="143">
        <f t="shared" si="4"/>
        <v>0</v>
      </c>
      <c r="D91" s="143">
        <f aca="true" t="shared" si="5" ref="D91:H92">D92</f>
        <v>0</v>
      </c>
      <c r="E91" s="143">
        <f t="shared" si="5"/>
        <v>0</v>
      </c>
      <c r="F91" s="143">
        <f t="shared" si="5"/>
        <v>0</v>
      </c>
      <c r="G91" s="143">
        <f t="shared" si="5"/>
        <v>0</v>
      </c>
      <c r="H91" s="143">
        <f t="shared" si="5"/>
        <v>0</v>
      </c>
      <c r="I91" s="143"/>
      <c r="J91" s="143"/>
      <c r="K91" s="143"/>
      <c r="L91" s="143"/>
      <c r="M91" s="143"/>
      <c r="N91" s="143"/>
    </row>
    <row r="92" spans="1:14" ht="12.75">
      <c r="A92" s="144">
        <v>343</v>
      </c>
      <c r="B92" s="145" t="s">
        <v>35</v>
      </c>
      <c r="C92" s="157">
        <f t="shared" si="4"/>
        <v>0</v>
      </c>
      <c r="D92" s="157">
        <f t="shared" si="5"/>
        <v>0</v>
      </c>
      <c r="E92" s="157">
        <f t="shared" si="5"/>
        <v>0</v>
      </c>
      <c r="F92" s="157">
        <f t="shared" si="5"/>
        <v>0</v>
      </c>
      <c r="G92" s="157">
        <f t="shared" si="5"/>
        <v>0</v>
      </c>
      <c r="H92" s="157">
        <f t="shared" si="5"/>
        <v>0</v>
      </c>
      <c r="I92" s="157"/>
      <c r="J92" s="157"/>
      <c r="K92" s="157"/>
      <c r="L92" s="157"/>
      <c r="M92" s="157"/>
      <c r="N92" s="157"/>
    </row>
    <row r="93" spans="1:14" ht="12.75" customHeight="1">
      <c r="A93" s="147">
        <v>3431</v>
      </c>
      <c r="B93" s="148" t="s">
        <v>70</v>
      </c>
      <c r="C93" s="146">
        <f t="shared" si="4"/>
        <v>0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ht="12.75">
      <c r="A94" s="166"/>
      <c r="B94" s="167"/>
      <c r="C94" s="146">
        <f t="shared" si="4"/>
        <v>0</v>
      </c>
      <c r="D94" s="173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ht="39.75" customHeight="1">
      <c r="A95" s="262" t="s">
        <v>84</v>
      </c>
      <c r="B95" s="262"/>
      <c r="C95" s="175">
        <v>5000</v>
      </c>
      <c r="D95" s="175">
        <f>D96</f>
        <v>5000</v>
      </c>
      <c r="E95" s="152">
        <f>E96</f>
        <v>0</v>
      </c>
      <c r="F95" s="152">
        <f>F96</f>
        <v>0</v>
      </c>
      <c r="G95" s="152">
        <f>G96</f>
        <v>0</v>
      </c>
      <c r="H95" s="152">
        <f>H96</f>
        <v>0</v>
      </c>
      <c r="I95" s="152"/>
      <c r="J95" s="152"/>
      <c r="K95" s="152"/>
      <c r="L95" s="152"/>
      <c r="M95" s="175"/>
      <c r="N95" s="175"/>
    </row>
    <row r="96" spans="1:14" ht="34.5" customHeight="1">
      <c r="A96" s="264" t="s">
        <v>102</v>
      </c>
      <c r="B96" s="264"/>
      <c r="C96" s="176">
        <v>5000</v>
      </c>
      <c r="D96" s="176">
        <v>5000</v>
      </c>
      <c r="E96" s="154">
        <f>E97</f>
        <v>0</v>
      </c>
      <c r="F96" s="154">
        <f>F97</f>
        <v>0</v>
      </c>
      <c r="G96" s="154">
        <f>G97</f>
        <v>0</v>
      </c>
      <c r="H96" s="154">
        <f>H97</f>
        <v>0</v>
      </c>
      <c r="I96" s="154"/>
      <c r="J96" s="154"/>
      <c r="K96" s="154"/>
      <c r="L96" s="154"/>
      <c r="M96" s="176"/>
      <c r="N96" s="176"/>
    </row>
    <row r="97" spans="1:14" ht="12.75">
      <c r="A97" s="160">
        <v>3</v>
      </c>
      <c r="B97" s="161" t="s">
        <v>24</v>
      </c>
      <c r="C97" s="177">
        <v>5000</v>
      </c>
      <c r="D97" s="177">
        <v>5000</v>
      </c>
      <c r="E97" s="156">
        <f>E98+E102</f>
        <v>0</v>
      </c>
      <c r="F97" s="156">
        <f>F98+F102</f>
        <v>0</v>
      </c>
      <c r="G97" s="156">
        <f>G98+G102</f>
        <v>0</v>
      </c>
      <c r="H97" s="156">
        <f>H98+H102</f>
        <v>0</v>
      </c>
      <c r="I97" s="156"/>
      <c r="J97" s="156"/>
      <c r="K97" s="156"/>
      <c r="L97" s="156"/>
      <c r="M97" s="177"/>
      <c r="N97" s="177"/>
    </row>
    <row r="98" spans="1:14" ht="12.75">
      <c r="A98" s="162">
        <v>32</v>
      </c>
      <c r="B98" s="163" t="s">
        <v>29</v>
      </c>
      <c r="C98" s="174">
        <v>5000</v>
      </c>
      <c r="D98" s="174">
        <v>5000</v>
      </c>
      <c r="E98" s="143">
        <f>E99</f>
        <v>0</v>
      </c>
      <c r="F98" s="143">
        <f>F99</f>
        <v>0</v>
      </c>
      <c r="G98" s="143">
        <f>G99</f>
        <v>0</v>
      </c>
      <c r="H98" s="143">
        <f>H99</f>
        <v>0</v>
      </c>
      <c r="I98" s="143"/>
      <c r="J98" s="143"/>
      <c r="K98" s="174">
        <v>5000</v>
      </c>
      <c r="L98" s="174">
        <v>5000</v>
      </c>
      <c r="M98" s="174"/>
      <c r="N98" s="174"/>
    </row>
    <row r="99" spans="1:14" s="12" customFormat="1" ht="12.75">
      <c r="A99" s="164">
        <v>323</v>
      </c>
      <c r="B99" s="165" t="s">
        <v>100</v>
      </c>
      <c r="C99" s="172">
        <v>5000</v>
      </c>
      <c r="D99" s="172">
        <v>5000</v>
      </c>
      <c r="E99" s="157">
        <f>E100+E101</f>
        <v>0</v>
      </c>
      <c r="F99" s="157">
        <f>F100+F101</f>
        <v>0</v>
      </c>
      <c r="G99" s="157">
        <f>G100+G101</f>
        <v>0</v>
      </c>
      <c r="H99" s="157">
        <f>H100+H101</f>
        <v>0</v>
      </c>
      <c r="I99" s="157"/>
      <c r="J99" s="157"/>
      <c r="K99" s="157"/>
      <c r="L99" s="157"/>
      <c r="M99" s="172"/>
      <c r="N99" s="172"/>
    </row>
    <row r="100" spans="1:14" ht="25.5">
      <c r="A100" s="147">
        <v>3237</v>
      </c>
      <c r="B100" s="148" t="s">
        <v>62</v>
      </c>
      <c r="C100" s="173">
        <f>SUM(D100:N100)</f>
        <v>0</v>
      </c>
      <c r="D100" s="173"/>
      <c r="E100" s="146"/>
      <c r="F100" s="146"/>
      <c r="G100" s="146"/>
      <c r="H100" s="146"/>
      <c r="I100" s="146"/>
      <c r="J100" s="146"/>
      <c r="K100" s="146"/>
      <c r="L100" s="146"/>
      <c r="M100" s="173"/>
      <c r="N100" s="173"/>
    </row>
    <row r="101" spans="1:14" ht="12.75">
      <c r="A101" s="147">
        <v>3239</v>
      </c>
      <c r="B101" s="148" t="s">
        <v>64</v>
      </c>
      <c r="C101" s="173">
        <v>5000</v>
      </c>
      <c r="D101" s="173">
        <v>5000</v>
      </c>
      <c r="E101" s="146"/>
      <c r="F101" s="146"/>
      <c r="G101" s="146"/>
      <c r="H101" s="146"/>
      <c r="I101" s="146"/>
      <c r="J101" s="146"/>
      <c r="K101" s="146"/>
      <c r="L101" s="146"/>
      <c r="M101" s="173"/>
      <c r="N101" s="173"/>
    </row>
    <row r="102" spans="1:14" ht="12.75">
      <c r="A102" s="162">
        <v>38</v>
      </c>
      <c r="B102" s="163" t="s">
        <v>95</v>
      </c>
      <c r="C102" s="174">
        <f>SUM(D102:N102)</f>
        <v>0</v>
      </c>
      <c r="D102" s="174">
        <f aca="true" t="shared" si="6" ref="D102:H103">D103</f>
        <v>0</v>
      </c>
      <c r="E102" s="143">
        <f t="shared" si="6"/>
        <v>0</v>
      </c>
      <c r="F102" s="143">
        <f t="shared" si="6"/>
        <v>0</v>
      </c>
      <c r="G102" s="143">
        <f t="shared" si="6"/>
        <v>0</v>
      </c>
      <c r="H102" s="143">
        <f t="shared" si="6"/>
        <v>0</v>
      </c>
      <c r="I102" s="143"/>
      <c r="J102" s="143"/>
      <c r="K102" s="143"/>
      <c r="L102" s="143"/>
      <c r="M102" s="174"/>
      <c r="N102" s="174"/>
    </row>
    <row r="103" spans="1:14" s="12" customFormat="1" ht="25.5">
      <c r="A103" s="144">
        <v>383</v>
      </c>
      <c r="B103" s="145" t="s">
        <v>96</v>
      </c>
      <c r="C103" s="172">
        <f>SUM(D103:N103)</f>
        <v>0</v>
      </c>
      <c r="D103" s="157">
        <f t="shared" si="6"/>
        <v>0</v>
      </c>
      <c r="E103" s="157">
        <f t="shared" si="6"/>
        <v>0</v>
      </c>
      <c r="F103" s="157">
        <f t="shared" si="6"/>
        <v>0</v>
      </c>
      <c r="G103" s="157">
        <f t="shared" si="6"/>
        <v>0</v>
      </c>
      <c r="H103" s="157">
        <f t="shared" si="6"/>
        <v>0</v>
      </c>
      <c r="I103" s="157"/>
      <c r="J103" s="157"/>
      <c r="K103" s="157"/>
      <c r="L103" s="157"/>
      <c r="M103" s="172"/>
      <c r="N103" s="172"/>
    </row>
    <row r="104" spans="1:14" ht="25.5">
      <c r="A104" s="147">
        <v>3831</v>
      </c>
      <c r="B104" s="148" t="s">
        <v>97</v>
      </c>
      <c r="C104" s="173">
        <f>SUM(D104:N104)</f>
        <v>0</v>
      </c>
      <c r="D104" s="146"/>
      <c r="E104" s="146"/>
      <c r="F104" s="146"/>
      <c r="G104" s="146"/>
      <c r="H104" s="173"/>
      <c r="I104" s="173"/>
      <c r="J104" s="173"/>
      <c r="K104" s="173"/>
      <c r="L104" s="173"/>
      <c r="M104" s="173"/>
      <c r="N104" s="173"/>
    </row>
    <row r="105" spans="1:14" ht="16.5" customHeight="1">
      <c r="A105" s="258" t="s">
        <v>90</v>
      </c>
      <c r="B105" s="258"/>
      <c r="C105" s="181">
        <v>10000</v>
      </c>
      <c r="D105" s="181"/>
      <c r="E105" s="168"/>
      <c r="F105" s="168"/>
      <c r="G105" s="168"/>
      <c r="H105" s="181"/>
      <c r="I105" s="181">
        <v>10000</v>
      </c>
      <c r="J105" s="181"/>
      <c r="K105" s="181">
        <v>10000</v>
      </c>
      <c r="L105" s="181">
        <v>10000</v>
      </c>
      <c r="M105" s="181"/>
      <c r="N105" s="181"/>
    </row>
    <row r="106" spans="1:14" ht="12.75">
      <c r="A106" s="160">
        <v>3</v>
      </c>
      <c r="B106" s="161" t="s">
        <v>24</v>
      </c>
      <c r="C106" s="177">
        <v>10000</v>
      </c>
      <c r="D106" s="177"/>
      <c r="E106" s="156"/>
      <c r="F106" s="156"/>
      <c r="G106" s="156"/>
      <c r="H106" s="177"/>
      <c r="I106" s="177">
        <v>10000</v>
      </c>
      <c r="J106" s="177"/>
      <c r="K106" s="177"/>
      <c r="L106" s="177"/>
      <c r="M106" s="177"/>
      <c r="N106" s="177"/>
    </row>
    <row r="107" spans="1:14" ht="12.75">
      <c r="A107" s="162">
        <v>32</v>
      </c>
      <c r="B107" s="163" t="s">
        <v>29</v>
      </c>
      <c r="C107" s="174">
        <v>10000</v>
      </c>
      <c r="D107" s="174"/>
      <c r="E107" s="143"/>
      <c r="F107" s="143"/>
      <c r="G107" s="143"/>
      <c r="H107" s="174"/>
      <c r="I107" s="174">
        <v>10000</v>
      </c>
      <c r="J107" s="174"/>
      <c r="K107" s="174">
        <v>10000</v>
      </c>
      <c r="L107" s="174">
        <v>10000</v>
      </c>
      <c r="M107" s="174"/>
      <c r="N107" s="174"/>
    </row>
    <row r="108" spans="1:15" ht="12.75">
      <c r="A108" s="164">
        <v>323</v>
      </c>
      <c r="B108" s="165" t="s">
        <v>32</v>
      </c>
      <c r="C108" s="172"/>
      <c r="D108" s="172">
        <f>SUM(D109:D110)</f>
        <v>0</v>
      </c>
      <c r="E108" s="157">
        <f>SUM(E109:E110)</f>
        <v>0</v>
      </c>
      <c r="F108" s="157">
        <f>SUM(F109:F110)</f>
        <v>0</v>
      </c>
      <c r="G108" s="157"/>
      <c r="H108" s="172"/>
      <c r="I108" s="172"/>
      <c r="J108" s="172"/>
      <c r="K108" s="172"/>
      <c r="L108" s="172"/>
      <c r="M108" s="172"/>
      <c r="N108" s="157"/>
      <c r="O108" s="61"/>
    </row>
    <row r="109" spans="1:14" ht="25.5">
      <c r="A109" s="147">
        <v>3237</v>
      </c>
      <c r="B109" s="148" t="s">
        <v>62</v>
      </c>
      <c r="C109" s="173">
        <f>SUM(D109:N109)</f>
        <v>0</v>
      </c>
      <c r="D109" s="146"/>
      <c r="E109" s="146"/>
      <c r="F109" s="146"/>
      <c r="G109" s="146"/>
      <c r="H109" s="173"/>
      <c r="I109" s="173"/>
      <c r="J109" s="173"/>
      <c r="K109" s="173"/>
      <c r="L109" s="173"/>
      <c r="M109" s="173"/>
      <c r="N109" s="173"/>
    </row>
    <row r="110" spans="1:14" ht="12.75">
      <c r="A110" s="147">
        <v>3239</v>
      </c>
      <c r="B110" s="148" t="s">
        <v>64</v>
      </c>
      <c r="C110" s="173">
        <v>0</v>
      </c>
      <c r="D110" s="146"/>
      <c r="E110" s="146"/>
      <c r="F110" s="146"/>
      <c r="G110" s="146"/>
      <c r="H110" s="173"/>
      <c r="I110" s="173"/>
      <c r="J110" s="173"/>
      <c r="K110" s="173"/>
      <c r="L110" s="173"/>
      <c r="M110" s="173"/>
      <c r="N110" s="173"/>
    </row>
    <row r="111" spans="1:14" ht="32.25" customHeight="1">
      <c r="A111" s="144">
        <v>329</v>
      </c>
      <c r="B111" s="145" t="s">
        <v>33</v>
      </c>
      <c r="C111" s="172">
        <v>10000</v>
      </c>
      <c r="D111" s="172"/>
      <c r="E111" s="157">
        <f>E113</f>
        <v>0</v>
      </c>
      <c r="F111" s="157">
        <f>F113</f>
        <v>0</v>
      </c>
      <c r="G111" s="157">
        <f>G113</f>
        <v>0</v>
      </c>
      <c r="H111" s="172"/>
      <c r="I111" s="172">
        <v>10000</v>
      </c>
      <c r="J111" s="172"/>
      <c r="K111" s="172"/>
      <c r="L111" s="172"/>
      <c r="M111" s="172"/>
      <c r="N111" s="172"/>
    </row>
    <row r="112" spans="1:14" ht="33" customHeight="1">
      <c r="A112" s="147">
        <v>3291</v>
      </c>
      <c r="B112" s="148" t="s">
        <v>101</v>
      </c>
      <c r="C112" s="172"/>
      <c r="D112" s="172"/>
      <c r="E112" s="157"/>
      <c r="F112" s="157"/>
      <c r="G112" s="157"/>
      <c r="H112" s="172"/>
      <c r="I112" s="172"/>
      <c r="J112" s="172"/>
      <c r="K112" s="172"/>
      <c r="L112" s="172"/>
      <c r="M112" s="172"/>
      <c r="N112" s="172"/>
    </row>
    <row r="113" spans="1:14" ht="30.75" customHeight="1">
      <c r="A113" s="147">
        <v>3299</v>
      </c>
      <c r="B113" s="148" t="s">
        <v>33</v>
      </c>
      <c r="C113" s="173">
        <v>10000</v>
      </c>
      <c r="D113" s="173"/>
      <c r="E113" s="146"/>
      <c r="F113" s="146"/>
      <c r="G113" s="146"/>
      <c r="H113" s="173"/>
      <c r="I113" s="173">
        <v>10000</v>
      </c>
      <c r="J113" s="173"/>
      <c r="K113" s="173"/>
      <c r="L113" s="173"/>
      <c r="M113" s="173"/>
      <c r="N113" s="173"/>
    </row>
    <row r="114" spans="1:14" ht="17.25" customHeight="1">
      <c r="A114" s="221"/>
      <c r="B114" s="222"/>
      <c r="C114" s="173"/>
      <c r="D114" s="173"/>
      <c r="E114" s="146"/>
      <c r="F114" s="146"/>
      <c r="G114" s="146"/>
      <c r="H114" s="173"/>
      <c r="I114" s="173"/>
      <c r="J114" s="173"/>
      <c r="K114" s="173"/>
      <c r="L114" s="173"/>
      <c r="M114" s="173"/>
      <c r="N114" s="173"/>
    </row>
    <row r="115" spans="1:14" ht="39" customHeight="1">
      <c r="A115" s="256" t="s">
        <v>129</v>
      </c>
      <c r="B115" s="257"/>
      <c r="C115" s="181">
        <v>8000</v>
      </c>
      <c r="D115" s="181">
        <v>8000</v>
      </c>
      <c r="E115" s="168"/>
      <c r="F115" s="168"/>
      <c r="G115" s="168"/>
      <c r="H115" s="181"/>
      <c r="I115" s="181"/>
      <c r="J115" s="181"/>
      <c r="K115" s="181">
        <v>8000</v>
      </c>
      <c r="L115" s="181">
        <v>8000</v>
      </c>
      <c r="M115" s="181"/>
      <c r="N115" s="181"/>
    </row>
    <row r="116" spans="1:14" ht="30.75" customHeight="1">
      <c r="A116" s="147">
        <v>3721</v>
      </c>
      <c r="B116" s="148" t="s">
        <v>122</v>
      </c>
      <c r="C116" s="173">
        <v>8000</v>
      </c>
      <c r="D116" s="173">
        <v>8000</v>
      </c>
      <c r="E116" s="146"/>
      <c r="F116" s="146"/>
      <c r="G116" s="146"/>
      <c r="H116" s="173"/>
      <c r="I116" s="173"/>
      <c r="J116" s="173"/>
      <c r="K116" s="173"/>
      <c r="L116" s="173"/>
      <c r="M116" s="173"/>
      <c r="N116" s="173"/>
    </row>
    <row r="117" spans="1:14" ht="3" customHeight="1">
      <c r="A117" s="221"/>
      <c r="B117" s="222"/>
      <c r="C117" s="173"/>
      <c r="D117" s="173"/>
      <c r="E117" s="146"/>
      <c r="F117" s="146"/>
      <c r="G117" s="146"/>
      <c r="H117" s="173"/>
      <c r="I117" s="173"/>
      <c r="J117" s="173"/>
      <c r="K117" s="173"/>
      <c r="L117" s="173"/>
      <c r="M117" s="173"/>
      <c r="N117" s="173"/>
    </row>
    <row r="118" ht="3" customHeight="1">
      <c r="A118" t="s">
        <v>145</v>
      </c>
    </row>
    <row r="119" spans="1:14" ht="3" customHeight="1">
      <c r="A119" s="221"/>
      <c r="B119" s="222"/>
      <c r="C119" s="173"/>
      <c r="D119" s="173"/>
      <c r="E119" s="146"/>
      <c r="F119" s="146"/>
      <c r="G119" s="146"/>
      <c r="H119" s="173"/>
      <c r="I119" s="173"/>
      <c r="J119" s="173"/>
      <c r="K119" s="173"/>
      <c r="L119" s="173"/>
      <c r="M119" s="173"/>
      <c r="N119" s="173"/>
    </row>
    <row r="120" spans="1:14" ht="3" customHeight="1">
      <c r="A120" s="221"/>
      <c r="B120" s="222"/>
      <c r="C120" s="173"/>
      <c r="D120" s="173"/>
      <c r="E120" s="146"/>
      <c r="F120" s="146"/>
      <c r="G120" s="146"/>
      <c r="H120" s="173"/>
      <c r="I120" s="173"/>
      <c r="J120" s="173"/>
      <c r="K120" s="173"/>
      <c r="L120" s="173"/>
      <c r="M120" s="173"/>
      <c r="N120" s="173"/>
    </row>
    <row r="121" spans="1:14" ht="3" customHeight="1">
      <c r="A121" s="221"/>
      <c r="B121" s="222"/>
      <c r="C121" s="173"/>
      <c r="D121" s="173"/>
      <c r="E121" s="146"/>
      <c r="F121" s="146"/>
      <c r="G121" s="146"/>
      <c r="H121" s="173"/>
      <c r="I121" s="173"/>
      <c r="J121" s="173"/>
      <c r="K121" s="173"/>
      <c r="L121" s="173"/>
      <c r="M121" s="173"/>
      <c r="N121" s="173"/>
    </row>
    <row r="122" spans="1:14" ht="3" customHeight="1">
      <c r="A122" s="221"/>
      <c r="B122" s="222"/>
      <c r="C122" s="173"/>
      <c r="D122" s="173"/>
      <c r="E122" s="146"/>
      <c r="F122" s="146"/>
      <c r="G122" s="146"/>
      <c r="H122" s="173"/>
      <c r="I122" s="173"/>
      <c r="J122" s="173"/>
      <c r="K122" s="173"/>
      <c r="L122" s="173"/>
      <c r="M122" s="173"/>
      <c r="N122" s="173"/>
    </row>
    <row r="123" spans="1:14" ht="3" customHeight="1">
      <c r="A123" s="221"/>
      <c r="B123" s="222"/>
      <c r="C123" s="173"/>
      <c r="D123" s="173"/>
      <c r="E123" s="146"/>
      <c r="F123" s="146"/>
      <c r="G123" s="146"/>
      <c r="H123" s="173"/>
      <c r="I123" s="173"/>
      <c r="J123" s="173"/>
      <c r="K123" s="173"/>
      <c r="L123" s="173"/>
      <c r="M123" s="173"/>
      <c r="N123" s="173"/>
    </row>
    <row r="124" spans="1:14" ht="3" customHeight="1">
      <c r="A124" s="221"/>
      <c r="B124" s="222"/>
      <c r="C124" s="173"/>
      <c r="D124" s="173"/>
      <c r="E124" s="146"/>
      <c r="F124" s="146"/>
      <c r="G124" s="146"/>
      <c r="H124" s="173"/>
      <c r="I124" s="173"/>
      <c r="J124" s="173"/>
      <c r="K124" s="173"/>
      <c r="L124" s="173"/>
      <c r="M124" s="173"/>
      <c r="N124" s="173"/>
    </row>
    <row r="125" spans="1:14" ht="3" customHeight="1">
      <c r="A125" s="221"/>
      <c r="B125" s="222"/>
      <c r="C125" s="173"/>
      <c r="D125" s="173"/>
      <c r="E125" s="146"/>
      <c r="F125" s="146"/>
      <c r="G125" s="146"/>
      <c r="H125" s="173"/>
      <c r="I125" s="173"/>
      <c r="J125" s="173"/>
      <c r="K125" s="173"/>
      <c r="L125" s="173"/>
      <c r="M125" s="173"/>
      <c r="N125" s="173"/>
    </row>
    <row r="126" spans="1:14" ht="3" customHeight="1">
      <c r="A126" s="221"/>
      <c r="B126" s="222"/>
      <c r="C126" s="173"/>
      <c r="D126" s="173"/>
      <c r="E126" s="146"/>
      <c r="F126" s="146"/>
      <c r="G126" s="146"/>
      <c r="H126" s="173"/>
      <c r="I126" s="173"/>
      <c r="J126" s="173"/>
      <c r="K126" s="173"/>
      <c r="L126" s="173"/>
      <c r="M126" s="173"/>
      <c r="N126" s="173"/>
    </row>
    <row r="127" spans="1:14" ht="38.25" customHeight="1">
      <c r="A127" s="256" t="s">
        <v>130</v>
      </c>
      <c r="B127" s="257"/>
      <c r="C127" s="181">
        <v>8834.05</v>
      </c>
      <c r="D127" s="181">
        <v>8834.05</v>
      </c>
      <c r="E127" s="168"/>
      <c r="F127" s="168"/>
      <c r="G127" s="168"/>
      <c r="H127" s="181"/>
      <c r="I127" s="181"/>
      <c r="J127" s="181"/>
      <c r="K127" s="181">
        <v>11079</v>
      </c>
      <c r="L127" s="181">
        <v>11079</v>
      </c>
      <c r="M127" s="181"/>
      <c r="N127" s="181"/>
    </row>
    <row r="128" spans="1:14" ht="29.25" customHeight="1">
      <c r="A128" s="147">
        <v>3723</v>
      </c>
      <c r="B128" s="148" t="s">
        <v>127</v>
      </c>
      <c r="C128" s="173">
        <v>8834.05</v>
      </c>
      <c r="D128" s="173">
        <v>8834.05</v>
      </c>
      <c r="E128" s="146"/>
      <c r="F128" s="146"/>
      <c r="G128" s="146"/>
      <c r="H128" s="173"/>
      <c r="I128" s="173"/>
      <c r="J128" s="173"/>
      <c r="K128" s="173"/>
      <c r="L128" s="173"/>
      <c r="M128" s="173"/>
      <c r="N128" s="173"/>
    </row>
    <row r="129" spans="1:14" ht="7.5" customHeight="1">
      <c r="A129" s="221"/>
      <c r="B129" s="222"/>
      <c r="C129" s="173"/>
      <c r="D129" s="173"/>
      <c r="E129" s="146"/>
      <c r="F129" s="146"/>
      <c r="G129" s="146"/>
      <c r="H129" s="173"/>
      <c r="I129" s="173"/>
      <c r="J129" s="173"/>
      <c r="K129" s="173"/>
      <c r="L129" s="173"/>
      <c r="M129" s="173"/>
      <c r="N129" s="173"/>
    </row>
    <row r="130" spans="1:14" ht="32.25" customHeight="1">
      <c r="A130" s="256" t="s">
        <v>131</v>
      </c>
      <c r="B130" s="257"/>
      <c r="C130" s="181">
        <v>12913.03</v>
      </c>
      <c r="D130" s="181">
        <v>12913.03</v>
      </c>
      <c r="E130" s="168"/>
      <c r="F130" s="168"/>
      <c r="G130" s="168"/>
      <c r="H130" s="181"/>
      <c r="I130" s="181"/>
      <c r="J130" s="181"/>
      <c r="K130" s="181">
        <v>19283.69</v>
      </c>
      <c r="L130" s="181">
        <v>19283.69</v>
      </c>
      <c r="M130" s="181"/>
      <c r="N130" s="181"/>
    </row>
    <row r="131" spans="1:14" ht="30.75" customHeight="1">
      <c r="A131" s="147">
        <v>3723</v>
      </c>
      <c r="B131" s="148" t="s">
        <v>128</v>
      </c>
      <c r="C131" s="173">
        <v>12913.03</v>
      </c>
      <c r="D131" s="173">
        <v>12913.03</v>
      </c>
      <c r="E131" s="146"/>
      <c r="F131" s="146"/>
      <c r="G131" s="146"/>
      <c r="H131" s="173"/>
      <c r="I131" s="173"/>
      <c r="J131" s="173"/>
      <c r="K131" s="173"/>
      <c r="L131" s="173"/>
      <c r="M131" s="173"/>
      <c r="N131" s="173"/>
    </row>
    <row r="132" spans="1:14" ht="36" customHeight="1">
      <c r="A132" s="256" t="s">
        <v>132</v>
      </c>
      <c r="B132" s="257"/>
      <c r="C132" s="181">
        <v>161480</v>
      </c>
      <c r="D132" s="181">
        <v>161480</v>
      </c>
      <c r="E132" s="181">
        <v>0</v>
      </c>
      <c r="F132" s="168">
        <f>F133</f>
        <v>0</v>
      </c>
      <c r="G132" s="168">
        <f>G133</f>
        <v>0</v>
      </c>
      <c r="H132" s="168">
        <f>H133</f>
        <v>0</v>
      </c>
      <c r="I132" s="168"/>
      <c r="J132" s="168"/>
      <c r="K132" s="181">
        <v>161480</v>
      </c>
      <c r="L132" s="181">
        <v>161481</v>
      </c>
      <c r="M132" s="181"/>
      <c r="N132" s="181"/>
    </row>
    <row r="133" spans="1:14" ht="12.75" customHeight="1">
      <c r="A133" s="160">
        <v>3</v>
      </c>
      <c r="B133" s="161" t="s">
        <v>24</v>
      </c>
      <c r="C133" s="177">
        <v>161480</v>
      </c>
      <c r="D133" s="177">
        <v>161480</v>
      </c>
      <c r="E133" s="177">
        <f>E134+E140</f>
        <v>0</v>
      </c>
      <c r="F133" s="156">
        <f>F134+F140</f>
        <v>0</v>
      </c>
      <c r="G133" s="156">
        <f>G134+G140</f>
        <v>0</v>
      </c>
      <c r="H133" s="156">
        <f>H134+H140</f>
        <v>0</v>
      </c>
      <c r="I133" s="156"/>
      <c r="J133" s="156"/>
      <c r="K133" s="156"/>
      <c r="L133" s="156"/>
      <c r="M133" s="177"/>
      <c r="N133" s="177"/>
    </row>
    <row r="134" spans="1:14" ht="12.75" customHeight="1">
      <c r="A134" s="141">
        <v>31</v>
      </c>
      <c r="B134" s="142" t="s">
        <v>25</v>
      </c>
      <c r="C134" s="174">
        <v>150262</v>
      </c>
      <c r="D134" s="174">
        <v>150262</v>
      </c>
      <c r="E134" s="174">
        <f>E135+E137</f>
        <v>0</v>
      </c>
      <c r="F134" s="143">
        <f>F135+F137</f>
        <v>0</v>
      </c>
      <c r="G134" s="143">
        <f>G135+G137</f>
        <v>0</v>
      </c>
      <c r="H134" s="143">
        <f>H135+H137</f>
        <v>0</v>
      </c>
      <c r="I134" s="143"/>
      <c r="J134" s="143"/>
      <c r="K134" s="174">
        <v>150262</v>
      </c>
      <c r="L134" s="174">
        <v>150262</v>
      </c>
      <c r="M134" s="174"/>
      <c r="N134" s="174"/>
    </row>
    <row r="135" spans="1:14" ht="12.75" customHeight="1">
      <c r="A135" s="144">
        <v>311</v>
      </c>
      <c r="B135" s="145" t="s">
        <v>26</v>
      </c>
      <c r="C135" s="172">
        <v>128209.9</v>
      </c>
      <c r="D135" s="172">
        <v>128209.9</v>
      </c>
      <c r="E135" s="172"/>
      <c r="F135" s="157">
        <f>F136</f>
        <v>0</v>
      </c>
      <c r="G135" s="157">
        <f>G136</f>
        <v>0</v>
      </c>
      <c r="H135" s="157">
        <f>H136</f>
        <v>0</v>
      </c>
      <c r="I135" s="157"/>
      <c r="J135" s="157"/>
      <c r="K135" s="157"/>
      <c r="L135" s="157"/>
      <c r="M135" s="172"/>
      <c r="N135" s="172"/>
    </row>
    <row r="136" spans="1:14" ht="12.75" customHeight="1">
      <c r="A136" s="147">
        <v>3111</v>
      </c>
      <c r="B136" s="148" t="s">
        <v>43</v>
      </c>
      <c r="C136" s="173">
        <v>128209.9</v>
      </c>
      <c r="D136" s="173">
        <v>128209.9</v>
      </c>
      <c r="E136" s="173"/>
      <c r="F136" s="146"/>
      <c r="G136" s="146"/>
      <c r="H136" s="146"/>
      <c r="I136" s="146"/>
      <c r="J136" s="146"/>
      <c r="K136" s="146"/>
      <c r="L136" s="146"/>
      <c r="M136" s="173"/>
      <c r="N136" s="173"/>
    </row>
    <row r="137" spans="1:14" ht="12.75" customHeight="1">
      <c r="A137" s="144">
        <v>313</v>
      </c>
      <c r="B137" s="145" t="s">
        <v>28</v>
      </c>
      <c r="C137" s="172">
        <v>22052.1</v>
      </c>
      <c r="D137" s="172">
        <v>22052.1</v>
      </c>
      <c r="E137" s="172"/>
      <c r="F137" s="157">
        <f>SUM(F138:F139)</f>
        <v>0</v>
      </c>
      <c r="G137" s="157">
        <f>SUM(G138:G139)</f>
        <v>0</v>
      </c>
      <c r="H137" s="157">
        <f>SUM(H138:H139)</f>
        <v>0</v>
      </c>
      <c r="I137" s="157"/>
      <c r="J137" s="157"/>
      <c r="K137" s="157"/>
      <c r="L137" s="157"/>
      <c r="M137" s="172"/>
      <c r="N137" s="172"/>
    </row>
    <row r="138" spans="1:14" ht="12.75" customHeight="1">
      <c r="A138" s="147">
        <v>3132</v>
      </c>
      <c r="B138" s="148" t="s">
        <v>46</v>
      </c>
      <c r="C138" s="173">
        <v>19872.5</v>
      </c>
      <c r="D138" s="173">
        <v>19872.5</v>
      </c>
      <c r="E138" s="173"/>
      <c r="F138" s="146"/>
      <c r="G138" s="146"/>
      <c r="H138" s="146"/>
      <c r="I138" s="146"/>
      <c r="J138" s="146"/>
      <c r="K138" s="146"/>
      <c r="L138" s="146"/>
      <c r="M138" s="173"/>
      <c r="N138" s="173"/>
    </row>
    <row r="139" spans="1:14" ht="12.75" customHeight="1">
      <c r="A139" s="147">
        <v>3133</v>
      </c>
      <c r="B139" s="148" t="s">
        <v>47</v>
      </c>
      <c r="C139" s="173">
        <v>2179.6</v>
      </c>
      <c r="D139" s="173">
        <v>2179.6</v>
      </c>
      <c r="E139" s="173"/>
      <c r="F139" s="146"/>
      <c r="G139" s="146"/>
      <c r="H139" s="146"/>
      <c r="I139" s="146"/>
      <c r="J139" s="146"/>
      <c r="K139" s="146"/>
      <c r="L139" s="146"/>
      <c r="M139" s="173"/>
      <c r="N139" s="173"/>
    </row>
    <row r="140" spans="1:14" ht="12.75" customHeight="1">
      <c r="A140" s="141">
        <v>32</v>
      </c>
      <c r="B140" s="142" t="s">
        <v>29</v>
      </c>
      <c r="C140" s="174">
        <v>11218</v>
      </c>
      <c r="D140" s="174">
        <v>11218</v>
      </c>
      <c r="E140" s="174"/>
      <c r="F140" s="143">
        <f>F141</f>
        <v>0</v>
      </c>
      <c r="G140" s="143">
        <f>G141</f>
        <v>0</v>
      </c>
      <c r="H140" s="143">
        <f>H141</f>
        <v>0</v>
      </c>
      <c r="I140" s="143"/>
      <c r="J140" s="143"/>
      <c r="K140" s="174">
        <v>11218</v>
      </c>
      <c r="L140" s="174">
        <v>11218</v>
      </c>
      <c r="M140" s="174"/>
      <c r="N140" s="174"/>
    </row>
    <row r="141" spans="1:14" ht="12.75" customHeight="1">
      <c r="A141" s="144">
        <v>321</v>
      </c>
      <c r="B141" s="145" t="s">
        <v>30</v>
      </c>
      <c r="C141" s="172">
        <v>11218</v>
      </c>
      <c r="D141" s="172">
        <v>11218</v>
      </c>
      <c r="E141" s="172"/>
      <c r="F141" s="157">
        <f>F143</f>
        <v>0</v>
      </c>
      <c r="G141" s="157">
        <f>G143</f>
        <v>0</v>
      </c>
      <c r="H141" s="157">
        <f>H143</f>
        <v>0</v>
      </c>
      <c r="I141" s="157"/>
      <c r="J141" s="157"/>
      <c r="K141" s="157"/>
      <c r="L141" s="157"/>
      <c r="M141" s="172"/>
      <c r="N141" s="172"/>
    </row>
    <row r="142" spans="1:14" ht="12.75" customHeight="1">
      <c r="A142" s="147">
        <v>3211</v>
      </c>
      <c r="B142" s="148" t="s">
        <v>48</v>
      </c>
      <c r="C142" s="172">
        <v>1500</v>
      </c>
      <c r="D142" s="172">
        <v>1500</v>
      </c>
      <c r="E142" s="172"/>
      <c r="F142" s="157"/>
      <c r="G142" s="157"/>
      <c r="H142" s="157"/>
      <c r="I142" s="157"/>
      <c r="J142" s="157"/>
      <c r="K142" s="157"/>
      <c r="L142" s="157"/>
      <c r="M142" s="172"/>
      <c r="N142" s="172"/>
    </row>
    <row r="143" spans="1:14" ht="12.75" customHeight="1">
      <c r="A143" s="147">
        <v>3212</v>
      </c>
      <c r="B143" s="148" t="s">
        <v>49</v>
      </c>
      <c r="C143" s="173">
        <v>9718</v>
      </c>
      <c r="D143" s="173">
        <v>9718</v>
      </c>
      <c r="E143" s="173"/>
      <c r="F143" s="146"/>
      <c r="G143" s="146"/>
      <c r="H143" s="146"/>
      <c r="I143" s="146"/>
      <c r="J143" s="146"/>
      <c r="K143" s="146"/>
      <c r="L143" s="146"/>
      <c r="M143" s="173"/>
      <c r="N143" s="173"/>
    </row>
    <row r="144" spans="1:14" ht="12.75" customHeight="1">
      <c r="A144" s="147"/>
      <c r="B144" s="148"/>
      <c r="C144" s="173"/>
      <c r="D144" s="173"/>
      <c r="E144" s="173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ht="12.75">
      <c r="A145" s="147"/>
      <c r="B145" s="167"/>
      <c r="C145" s="146">
        <f>SUM(D145:N145)</f>
        <v>0</v>
      </c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12" customFormat="1" ht="12.75" customHeight="1">
      <c r="A146" s="260" t="s">
        <v>92</v>
      </c>
      <c r="B146" s="260"/>
      <c r="C146" s="175">
        <v>15000</v>
      </c>
      <c r="D146" s="175"/>
      <c r="E146" s="175"/>
      <c r="F146" s="175"/>
      <c r="G146" s="152"/>
      <c r="H146" s="152"/>
      <c r="I146" s="152"/>
      <c r="J146" s="175">
        <v>15000</v>
      </c>
      <c r="K146" s="152"/>
      <c r="L146" s="175">
        <v>15000</v>
      </c>
      <c r="M146" s="175"/>
      <c r="N146" s="175"/>
    </row>
    <row r="147" spans="1:14" s="12" customFormat="1" ht="26.25" customHeight="1">
      <c r="A147" s="169" t="s">
        <v>93</v>
      </c>
      <c r="B147" s="170"/>
      <c r="C147" s="181">
        <v>15000</v>
      </c>
      <c r="D147" s="181"/>
      <c r="E147" s="181">
        <f>E148</f>
        <v>0</v>
      </c>
      <c r="F147" s="181"/>
      <c r="G147" s="168">
        <f>G148</f>
        <v>0</v>
      </c>
      <c r="H147" s="168">
        <f>H148</f>
        <v>0</v>
      </c>
      <c r="I147" s="168"/>
      <c r="J147" s="181">
        <v>15000</v>
      </c>
      <c r="K147" s="168"/>
      <c r="L147" s="181">
        <v>15000</v>
      </c>
      <c r="M147" s="181"/>
      <c r="N147" s="181"/>
    </row>
    <row r="148" spans="1:14" s="12" customFormat="1" ht="25.5">
      <c r="A148" s="138">
        <v>4</v>
      </c>
      <c r="B148" s="155" t="s">
        <v>37</v>
      </c>
      <c r="C148" s="177">
        <v>15000</v>
      </c>
      <c r="D148" s="177"/>
      <c r="E148" s="156">
        <f>E149</f>
        <v>0</v>
      </c>
      <c r="F148" s="177"/>
      <c r="G148" s="156">
        <f>G149</f>
        <v>0</v>
      </c>
      <c r="H148" s="156">
        <f>H149</f>
        <v>0</v>
      </c>
      <c r="I148" s="156"/>
      <c r="J148" s="177"/>
      <c r="K148" s="156"/>
      <c r="L148" s="177"/>
      <c r="M148" s="177"/>
      <c r="N148" s="177"/>
    </row>
    <row r="149" spans="1:14" s="12" customFormat="1" ht="38.25">
      <c r="A149" s="141">
        <v>42</v>
      </c>
      <c r="B149" s="142" t="s">
        <v>38</v>
      </c>
      <c r="C149" s="174">
        <v>15000</v>
      </c>
      <c r="D149" s="174"/>
      <c r="E149" s="143">
        <f>E150+E154</f>
        <v>0</v>
      </c>
      <c r="F149" s="174"/>
      <c r="G149" s="143">
        <f>G150+G154</f>
        <v>0</v>
      </c>
      <c r="H149" s="143">
        <f>H150+H154</f>
        <v>0</v>
      </c>
      <c r="I149" s="143"/>
      <c r="J149" s="174">
        <v>15000</v>
      </c>
      <c r="K149" s="143"/>
      <c r="L149" s="174">
        <v>15000</v>
      </c>
      <c r="M149" s="174"/>
      <c r="N149" s="174"/>
    </row>
    <row r="150" spans="1:14" ht="12.75">
      <c r="A150" s="144">
        <v>422</v>
      </c>
      <c r="B150" s="145" t="s">
        <v>36</v>
      </c>
      <c r="C150" s="172">
        <v>14000</v>
      </c>
      <c r="D150" s="172"/>
      <c r="E150" s="157">
        <f>E151+E152+E153</f>
        <v>0</v>
      </c>
      <c r="F150" s="172"/>
      <c r="G150" s="157">
        <f>G151+G152+G153</f>
        <v>0</v>
      </c>
      <c r="H150" s="157">
        <f>H151+H152+H153</f>
        <v>0</v>
      </c>
      <c r="I150" s="157"/>
      <c r="J150" s="172"/>
      <c r="K150" s="157"/>
      <c r="L150" s="172"/>
      <c r="M150" s="172"/>
      <c r="N150" s="172"/>
    </row>
    <row r="151" spans="1:14" ht="12.75" customHeight="1">
      <c r="A151" s="147">
        <v>4221</v>
      </c>
      <c r="B151" s="148" t="s">
        <v>71</v>
      </c>
      <c r="C151" s="173">
        <v>14000</v>
      </c>
      <c r="D151" s="173"/>
      <c r="E151" s="146"/>
      <c r="F151" s="173"/>
      <c r="G151" s="146"/>
      <c r="H151" s="146"/>
      <c r="I151" s="146"/>
      <c r="J151" s="173"/>
      <c r="K151" s="146"/>
      <c r="L151" s="173"/>
      <c r="M151" s="173"/>
      <c r="N151" s="173"/>
    </row>
    <row r="152" spans="1:14" ht="12.75" customHeight="1">
      <c r="A152" s="147">
        <v>4222</v>
      </c>
      <c r="B152" s="148" t="s">
        <v>72</v>
      </c>
      <c r="C152" s="173">
        <f>SUM(D152:N152)</f>
        <v>0</v>
      </c>
      <c r="D152" s="173"/>
      <c r="E152" s="146"/>
      <c r="F152" s="173"/>
      <c r="G152" s="146"/>
      <c r="H152" s="146"/>
      <c r="I152" s="146"/>
      <c r="J152" s="173"/>
      <c r="K152" s="146"/>
      <c r="L152" s="173"/>
      <c r="M152" s="173"/>
      <c r="N152" s="173"/>
    </row>
    <row r="153" spans="1:14" s="12" customFormat="1" ht="12.75" customHeight="1">
      <c r="A153" s="147">
        <v>4227</v>
      </c>
      <c r="B153" s="148" t="s">
        <v>73</v>
      </c>
      <c r="C153" s="173"/>
      <c r="D153" s="146"/>
      <c r="E153" s="146"/>
      <c r="F153" s="173"/>
      <c r="G153" s="146"/>
      <c r="H153" s="146"/>
      <c r="I153" s="146"/>
      <c r="J153" s="173"/>
      <c r="K153" s="146"/>
      <c r="L153" s="173"/>
      <c r="M153" s="173"/>
      <c r="N153" s="173"/>
    </row>
    <row r="154" spans="1:14" ht="38.25">
      <c r="A154" s="144">
        <v>424</v>
      </c>
      <c r="B154" s="145" t="s">
        <v>39</v>
      </c>
      <c r="C154" s="172">
        <f>SUM(D154:N154)</f>
        <v>0</v>
      </c>
      <c r="D154" s="157">
        <f>D155</f>
        <v>0</v>
      </c>
      <c r="E154" s="157">
        <f>E155</f>
        <v>0</v>
      </c>
      <c r="F154" s="172"/>
      <c r="G154" s="157">
        <f>G155</f>
        <v>0</v>
      </c>
      <c r="H154" s="157">
        <f>H155</f>
        <v>0</v>
      </c>
      <c r="I154" s="157"/>
      <c r="J154" s="172"/>
      <c r="K154" s="157"/>
      <c r="L154" s="172"/>
      <c r="M154" s="172"/>
      <c r="N154" s="172"/>
    </row>
    <row r="155" spans="1:14" ht="12.75" customHeight="1">
      <c r="A155" s="147">
        <v>4241</v>
      </c>
      <c r="B155" s="148" t="s">
        <v>74</v>
      </c>
      <c r="C155" s="173">
        <v>1000</v>
      </c>
      <c r="D155" s="146"/>
      <c r="E155" s="146"/>
      <c r="F155" s="173"/>
      <c r="G155" s="146"/>
      <c r="H155" s="146"/>
      <c r="I155" s="146"/>
      <c r="J155" s="173"/>
      <c r="K155" s="146"/>
      <c r="L155" s="173"/>
      <c r="M155" s="173"/>
      <c r="N155" s="173"/>
    </row>
    <row r="156" spans="1:14" ht="12.75">
      <c r="A156" s="147"/>
      <c r="B156" s="148"/>
      <c r="C156" s="173">
        <f>SUM(D156:N156)</f>
        <v>0</v>
      </c>
      <c r="D156" s="146"/>
      <c r="E156" s="146"/>
      <c r="F156" s="173"/>
      <c r="G156" s="146"/>
      <c r="H156" s="146"/>
      <c r="I156" s="146"/>
      <c r="J156" s="146"/>
      <c r="K156" s="146"/>
      <c r="L156" s="146"/>
      <c r="M156" s="173"/>
      <c r="N156" s="173"/>
    </row>
    <row r="157" spans="1:14" ht="27" customHeight="1">
      <c r="A157" s="261" t="s">
        <v>86</v>
      </c>
      <c r="B157" s="261"/>
      <c r="C157" s="175">
        <v>50000</v>
      </c>
      <c r="D157" s="175">
        <f aca="true" t="shared" si="7" ref="D157:H161">D158</f>
        <v>50000</v>
      </c>
      <c r="E157" s="152">
        <f t="shared" si="7"/>
        <v>0</v>
      </c>
      <c r="F157" s="152">
        <f t="shared" si="7"/>
        <v>0</v>
      </c>
      <c r="G157" s="152">
        <f t="shared" si="7"/>
        <v>0</v>
      </c>
      <c r="H157" s="152">
        <f t="shared" si="7"/>
        <v>0</v>
      </c>
      <c r="I157" s="152"/>
      <c r="J157" s="152"/>
      <c r="K157" s="175">
        <v>50000</v>
      </c>
      <c r="L157" s="175">
        <v>50000</v>
      </c>
      <c r="M157" s="152"/>
      <c r="N157" s="152"/>
    </row>
    <row r="158" spans="1:14" ht="26.25" customHeight="1">
      <c r="A158" s="255" t="s">
        <v>87</v>
      </c>
      <c r="B158" s="255"/>
      <c r="C158" s="176">
        <v>50000</v>
      </c>
      <c r="D158" s="176">
        <f t="shared" si="7"/>
        <v>50000</v>
      </c>
      <c r="E158" s="154">
        <f t="shared" si="7"/>
        <v>0</v>
      </c>
      <c r="F158" s="154">
        <f t="shared" si="7"/>
        <v>0</v>
      </c>
      <c r="G158" s="154">
        <f t="shared" si="7"/>
        <v>0</v>
      </c>
      <c r="H158" s="154">
        <f t="shared" si="7"/>
        <v>0</v>
      </c>
      <c r="I158" s="154"/>
      <c r="J158" s="154"/>
      <c r="K158" s="154"/>
      <c r="L158" s="154"/>
      <c r="M158" s="154"/>
      <c r="N158" s="154"/>
    </row>
    <row r="159" spans="1:14" ht="18" customHeight="1">
      <c r="A159" s="171">
        <v>3</v>
      </c>
      <c r="B159" s="161" t="s">
        <v>24</v>
      </c>
      <c r="C159" s="177">
        <v>50000</v>
      </c>
      <c r="D159" s="177">
        <f t="shared" si="7"/>
        <v>50000</v>
      </c>
      <c r="E159" s="156">
        <f t="shared" si="7"/>
        <v>0</v>
      </c>
      <c r="F159" s="156">
        <f t="shared" si="7"/>
        <v>0</v>
      </c>
      <c r="G159" s="156">
        <f t="shared" si="7"/>
        <v>0</v>
      </c>
      <c r="H159" s="156">
        <f t="shared" si="7"/>
        <v>0</v>
      </c>
      <c r="I159" s="156"/>
      <c r="J159" s="156"/>
      <c r="K159" s="156"/>
      <c r="L159" s="156"/>
      <c r="M159" s="156"/>
      <c r="N159" s="156"/>
    </row>
    <row r="160" spans="1:14" ht="12.75">
      <c r="A160" s="162">
        <v>32</v>
      </c>
      <c r="B160" s="163" t="s">
        <v>29</v>
      </c>
      <c r="C160" s="174">
        <v>50000</v>
      </c>
      <c r="D160" s="174">
        <f t="shared" si="7"/>
        <v>50000</v>
      </c>
      <c r="E160" s="143">
        <f t="shared" si="7"/>
        <v>0</v>
      </c>
      <c r="F160" s="143">
        <f t="shared" si="7"/>
        <v>0</v>
      </c>
      <c r="G160" s="143">
        <f t="shared" si="7"/>
        <v>0</v>
      </c>
      <c r="H160" s="143">
        <f t="shared" si="7"/>
        <v>0</v>
      </c>
      <c r="I160" s="143"/>
      <c r="J160" s="143"/>
      <c r="K160" s="174">
        <v>50000</v>
      </c>
      <c r="L160" s="174">
        <v>50000</v>
      </c>
      <c r="M160" s="143"/>
      <c r="N160" s="143"/>
    </row>
    <row r="161" spans="1:14" ht="12.75">
      <c r="A161" s="164">
        <v>323</v>
      </c>
      <c r="B161" s="165" t="s">
        <v>32</v>
      </c>
      <c r="C161" s="172">
        <v>50000</v>
      </c>
      <c r="D161" s="172">
        <f t="shared" si="7"/>
        <v>50000</v>
      </c>
      <c r="E161" s="157">
        <f t="shared" si="7"/>
        <v>0</v>
      </c>
      <c r="F161" s="157">
        <f t="shared" si="7"/>
        <v>0</v>
      </c>
      <c r="G161" s="157">
        <f t="shared" si="7"/>
        <v>0</v>
      </c>
      <c r="H161" s="157">
        <f t="shared" si="7"/>
        <v>0</v>
      </c>
      <c r="I161" s="157"/>
      <c r="J161" s="157"/>
      <c r="K161" s="157"/>
      <c r="L161" s="157"/>
      <c r="M161" s="157"/>
      <c r="N161" s="157"/>
    </row>
    <row r="162" spans="1:14" ht="29.25" customHeight="1">
      <c r="A162" s="147">
        <v>3232</v>
      </c>
      <c r="B162" s="148" t="s">
        <v>59</v>
      </c>
      <c r="C162" s="173">
        <v>50000</v>
      </c>
      <c r="D162" s="173">
        <v>50000</v>
      </c>
      <c r="E162" s="146">
        <v>0</v>
      </c>
      <c r="F162" s="146">
        <v>0</v>
      </c>
      <c r="G162" s="146">
        <v>0</v>
      </c>
      <c r="H162" s="146">
        <v>0</v>
      </c>
      <c r="I162" s="146"/>
      <c r="J162" s="146"/>
      <c r="K162" s="146"/>
      <c r="L162" s="146"/>
      <c r="M162" s="146"/>
      <c r="N162" s="146"/>
    </row>
    <row r="163" spans="1:14" ht="12.75" customHeight="1">
      <c r="A163" s="147"/>
      <c r="B163" s="148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ht="12.75" customHeight="1">
      <c r="A164" s="147"/>
      <c r="B164" s="148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ht="12.75">
      <c r="A165" s="147"/>
      <c r="B165" s="148"/>
      <c r="C165" s="146">
        <f>SUM(D165:N165)</f>
        <v>0</v>
      </c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12" customFormat="1" ht="12.75">
      <c r="A166" s="259" t="s">
        <v>77</v>
      </c>
      <c r="B166" s="259"/>
      <c r="C166" s="182">
        <v>10507546.88</v>
      </c>
      <c r="D166" s="182">
        <v>1820546.88</v>
      </c>
      <c r="E166" s="182">
        <f>E6+E25+E69+E76+E95+E146+E157</f>
        <v>8394000</v>
      </c>
      <c r="F166" s="182">
        <f>F6+F25+F69+F76+F95+F146+F157</f>
        <v>10000</v>
      </c>
      <c r="G166" s="182">
        <f>G6+G25+G69+G76+G95+G146+G157</f>
        <v>250000</v>
      </c>
      <c r="H166" s="182">
        <v>8000</v>
      </c>
      <c r="I166" s="182">
        <v>10000</v>
      </c>
      <c r="J166" s="182">
        <v>15000</v>
      </c>
      <c r="K166" s="182">
        <v>9530444.29</v>
      </c>
      <c r="L166" s="182">
        <v>9530444.29</v>
      </c>
      <c r="M166" s="182"/>
      <c r="N166" s="204"/>
    </row>
    <row r="167" spans="1:14" ht="12.75">
      <c r="A167" s="200"/>
      <c r="B167" s="201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183"/>
    </row>
    <row r="168" spans="1:14" ht="12.75">
      <c r="A168" s="85"/>
      <c r="B168" s="15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</row>
    <row r="169" spans="1:14" ht="12.75">
      <c r="A169" s="85"/>
      <c r="B169" s="15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</row>
    <row r="170" spans="1:14" ht="12.75">
      <c r="A170" s="86"/>
      <c r="B170" s="15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0"/>
    </row>
    <row r="171" spans="1:14" ht="12.75">
      <c r="A171" s="86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2.75">
      <c r="A172" s="86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2.75">
      <c r="A173" s="86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2.75">
      <c r="A174" s="86"/>
      <c r="B174" s="15" t="s">
        <v>147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2.75">
      <c r="A175" s="86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2.75">
      <c r="A176" s="86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2.75">
      <c r="A177" s="86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2.75">
      <c r="A178" s="86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2.75">
      <c r="A179" s="86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2.75">
      <c r="A180" s="86"/>
      <c r="B180" s="15" t="s">
        <v>115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2.75">
      <c r="A181" s="86"/>
      <c r="B181" s="15"/>
      <c r="C181" s="10"/>
      <c r="D181" s="10"/>
      <c r="E181" s="10"/>
      <c r="F181" s="10"/>
      <c r="G181" s="10"/>
      <c r="H181" s="10"/>
      <c r="I181" s="10" t="s">
        <v>116</v>
      </c>
      <c r="J181" s="10"/>
      <c r="K181" s="10"/>
      <c r="L181" s="10"/>
      <c r="M181" s="10"/>
      <c r="N181" s="10"/>
    </row>
    <row r="182" spans="1:14" ht="12.75">
      <c r="A182" s="86"/>
      <c r="B182" s="15" t="s">
        <v>117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2.75">
      <c r="A183" s="86"/>
      <c r="B183" s="15"/>
      <c r="C183" s="10"/>
      <c r="D183" s="10"/>
      <c r="E183" s="10"/>
      <c r="F183" s="10"/>
      <c r="G183" s="10"/>
      <c r="H183" s="10" t="s">
        <v>118</v>
      </c>
      <c r="I183" s="10"/>
      <c r="J183" s="10"/>
      <c r="K183" s="10"/>
      <c r="L183" s="10"/>
      <c r="M183" s="10"/>
      <c r="N183" s="10"/>
    </row>
    <row r="184" spans="1:14" ht="12.75">
      <c r="A184" s="86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2.75">
      <c r="A185" s="86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2.75">
      <c r="A186" s="86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2.75">
      <c r="A187" s="86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2.75">
      <c r="A188" s="86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2.75">
      <c r="A189" s="86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2.75">
      <c r="A190" s="86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2.75">
      <c r="A191" s="86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2.75">
      <c r="A192" s="86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2.75">
      <c r="A193" s="86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2.75">
      <c r="A194" s="86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2.75">
      <c r="A195" s="86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2.75">
      <c r="A196" s="86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2.75">
      <c r="A197" s="86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2.75">
      <c r="A198" s="86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2.75">
      <c r="A199" s="86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2.75">
      <c r="A200" s="86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  <row r="201" spans="1:14" ht="12.75">
      <c r="A201" s="86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</row>
    <row r="202" spans="1:14" ht="12.75">
      <c r="A202" s="86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</row>
    <row r="203" spans="1:14" ht="12.75">
      <c r="A203" s="86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</row>
    <row r="204" spans="1:14" ht="12.75">
      <c r="A204" s="86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</row>
    <row r="205" spans="1:14" ht="12.75">
      <c r="A205" s="86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</row>
    <row r="206" spans="1:14" ht="12.75">
      <c r="A206" s="86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</row>
    <row r="207" spans="1:14" ht="12.75">
      <c r="A207" s="86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</row>
    <row r="208" spans="1:14" ht="12.75">
      <c r="A208" s="86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14" ht="12.75">
      <c r="A209" s="86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</row>
    <row r="210" spans="1:14" ht="12.75">
      <c r="A210" s="86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</row>
    <row r="211" spans="1:14" ht="12.75">
      <c r="A211" s="86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</row>
    <row r="212" spans="1:14" ht="12.75">
      <c r="A212" s="86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</row>
    <row r="213" spans="1:14" ht="12.75">
      <c r="A213" s="86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</row>
    <row r="214" spans="1:14" ht="12.75">
      <c r="A214" s="86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</row>
    <row r="215" spans="1:14" ht="12.75">
      <c r="A215" s="86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</row>
    <row r="216" spans="1:14" ht="12.75">
      <c r="A216" s="86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</row>
    <row r="217" spans="1:14" ht="12.75">
      <c r="A217" s="86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</row>
    <row r="218" spans="1:14" ht="12.75">
      <c r="A218" s="86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</row>
    <row r="219" spans="1:14" ht="12.75">
      <c r="A219" s="86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</row>
    <row r="220" spans="1:14" ht="12.75">
      <c r="A220" s="86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</row>
    <row r="221" spans="1:14" ht="12.75">
      <c r="A221" s="86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</row>
    <row r="222" spans="1:14" ht="12.75">
      <c r="A222" s="86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</row>
    <row r="223" spans="1:14" ht="12.75">
      <c r="A223" s="86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</row>
    <row r="224" spans="1:14" ht="12.75">
      <c r="A224" s="86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</row>
    <row r="225" spans="1:14" ht="12.75">
      <c r="A225" s="86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</row>
    <row r="226" spans="1:14" ht="12.75">
      <c r="A226" s="86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</row>
    <row r="227" spans="1:14" ht="12.75">
      <c r="A227" s="86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</row>
    <row r="228" spans="1:14" ht="12.75">
      <c r="A228" s="86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</row>
    <row r="229" spans="1:14" ht="12.75">
      <c r="A229" s="86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</row>
    <row r="230" spans="1:14" ht="12.75">
      <c r="A230" s="86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2.75">
      <c r="A231" s="86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</row>
    <row r="232" spans="1:14" ht="12.75">
      <c r="A232" s="86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</row>
    <row r="233" spans="1:14" ht="12.75">
      <c r="A233" s="86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</row>
    <row r="234" spans="1:14" ht="12.75">
      <c r="A234" s="86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</row>
    <row r="235" spans="1:14" ht="12.75">
      <c r="A235" s="86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</row>
    <row r="236" spans="1:14" ht="12.75">
      <c r="A236" s="86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</row>
    <row r="237" spans="1:14" ht="12.75">
      <c r="A237" s="86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</row>
    <row r="238" spans="1:14" ht="12.75">
      <c r="A238" s="86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2.75">
      <c r="A239" s="86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</row>
    <row r="240" spans="1:14" ht="12.75">
      <c r="A240" s="86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</row>
    <row r="241" spans="1:14" ht="12.75">
      <c r="A241" s="86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</row>
    <row r="242" spans="1:14" ht="12.75">
      <c r="A242" s="86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</row>
    <row r="243" spans="1:14" ht="12.75">
      <c r="A243" s="86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</row>
    <row r="244" spans="1:14" ht="12.75">
      <c r="A244" s="86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</row>
    <row r="245" spans="1:14" ht="12.75">
      <c r="A245" s="86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</row>
    <row r="246" spans="1:14" ht="12.75">
      <c r="A246" s="86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</row>
    <row r="247" spans="1:14" ht="12.75">
      <c r="A247" s="86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</row>
    <row r="248" spans="1:14" ht="12.75">
      <c r="A248" s="86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</row>
    <row r="249" spans="1:14" ht="12.75">
      <c r="A249" s="86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</row>
    <row r="250" spans="1:14" ht="12.75">
      <c r="A250" s="86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</row>
    <row r="251" spans="1:14" ht="12.75">
      <c r="A251" s="86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</row>
    <row r="252" spans="1:14" ht="12.75">
      <c r="A252" s="86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</row>
    <row r="253" spans="1:14" ht="12.75">
      <c r="A253" s="86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</row>
    <row r="254" spans="1:14" ht="12.75">
      <c r="A254" s="86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</row>
    <row r="255" spans="1:14" ht="12.75">
      <c r="A255" s="86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</row>
    <row r="256" spans="1:14" ht="12.75">
      <c r="A256" s="86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</row>
    <row r="257" spans="1:14" ht="12.75">
      <c r="A257" s="86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</row>
    <row r="258" spans="1:14" ht="12.75">
      <c r="A258" s="86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</row>
    <row r="259" spans="1:14" ht="12.75">
      <c r="A259" s="86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</row>
    <row r="260" spans="1:14" ht="12.75">
      <c r="A260" s="86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</row>
    <row r="261" spans="1:14" ht="12.75">
      <c r="A261" s="86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</row>
    <row r="262" spans="1:14" ht="12.75">
      <c r="A262" s="86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</row>
    <row r="263" spans="1:14" ht="12.75">
      <c r="A263" s="86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</row>
    <row r="264" spans="1:14" ht="12.75">
      <c r="A264" s="86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</row>
    <row r="265" spans="1:14" ht="12.75">
      <c r="A265" s="86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</row>
    <row r="266" spans="1:14" ht="12.75">
      <c r="A266" s="86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</row>
    <row r="267" spans="1:14" ht="12.75">
      <c r="A267" s="86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</row>
    <row r="268" spans="1:14" ht="12.75">
      <c r="A268" s="86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</row>
    <row r="269" spans="1:14" ht="12.75">
      <c r="A269" s="86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</row>
    <row r="270" spans="1:14" ht="12.75">
      <c r="A270" s="86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</row>
    <row r="271" spans="1:14" ht="12.75">
      <c r="A271" s="86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</row>
    <row r="272" spans="1:14" ht="12.75">
      <c r="A272" s="86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</row>
    <row r="273" spans="1:14" ht="12.75">
      <c r="A273" s="86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</row>
    <row r="274" spans="1:14" ht="12.75">
      <c r="A274" s="86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</row>
    <row r="275" spans="1:14" ht="12.75">
      <c r="A275" s="86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</row>
    <row r="276" spans="1:14" ht="12.75">
      <c r="A276" s="86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</row>
    <row r="277" spans="1:14" ht="12.75">
      <c r="A277" s="86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</row>
    <row r="278" spans="1:14" ht="12.75">
      <c r="A278" s="86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</row>
    <row r="279" spans="1:14" ht="12.75">
      <c r="A279" s="86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</row>
    <row r="280" spans="1:14" ht="12.75">
      <c r="A280" s="86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</row>
    <row r="281" spans="1:14" ht="12.75">
      <c r="A281" s="86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</row>
    <row r="282" spans="1:14" ht="12.75">
      <c r="A282" s="86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</row>
    <row r="283" spans="1:14" ht="12.75">
      <c r="A283" s="86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</row>
    <row r="284" spans="1:14" ht="12.75">
      <c r="A284" s="86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</row>
    <row r="285" spans="1:14" ht="12.75">
      <c r="A285" s="86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</row>
    <row r="286" spans="1:14" ht="12.75">
      <c r="A286" s="86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</row>
    <row r="287" spans="1:14" ht="12.75">
      <c r="A287" s="86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</row>
    <row r="288" spans="1:14" ht="12.75">
      <c r="A288" s="86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</row>
    <row r="289" spans="1:14" ht="12.75">
      <c r="A289" s="86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</row>
    <row r="290" spans="1:14" ht="12.75">
      <c r="A290" s="86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</row>
    <row r="291" spans="1:14" ht="12.75">
      <c r="A291" s="86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</row>
    <row r="292" spans="1:14" ht="12.75">
      <c r="A292" s="86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</row>
    <row r="293" spans="1:14" ht="12.75">
      <c r="A293" s="86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</row>
    <row r="294" spans="1:14" ht="12.75">
      <c r="A294" s="86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</row>
    <row r="295" spans="1:14" ht="12.75">
      <c r="A295" s="86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</row>
    <row r="296" spans="1:14" ht="12.75">
      <c r="A296" s="86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</row>
    <row r="297" spans="1:14" ht="12.75">
      <c r="A297" s="86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</row>
    <row r="298" spans="1:14" ht="12.75">
      <c r="A298" s="86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</row>
    <row r="299" spans="1:14" ht="12.75">
      <c r="A299" s="86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</row>
    <row r="300" spans="1:14" ht="12.75">
      <c r="A300" s="86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</row>
    <row r="301" spans="1:14" ht="12.75">
      <c r="A301" s="86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</row>
    <row r="302" spans="1:14" ht="12.75">
      <c r="A302" s="86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</row>
    <row r="303" spans="1:14" ht="12.75">
      <c r="A303" s="86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</row>
    <row r="304" spans="1:14" ht="12.75">
      <c r="A304" s="86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</row>
    <row r="305" spans="1:14" ht="12.75">
      <c r="A305" s="86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</row>
    <row r="306" spans="1:14" ht="12.75">
      <c r="A306" s="86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</row>
    <row r="307" spans="1:14" ht="12.75">
      <c r="A307" s="86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</row>
    <row r="308" spans="1:14" ht="12.75">
      <c r="A308" s="86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</row>
    <row r="309" spans="1:14" ht="12.75">
      <c r="A309" s="86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</row>
    <row r="310" spans="1:14" ht="12.75">
      <c r="A310" s="86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</row>
    <row r="311" spans="1:14" ht="12.75">
      <c r="A311" s="86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ht="12.75">
      <c r="A312" s="86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</row>
    <row r="313" spans="1:14" ht="12.75">
      <c r="A313" s="86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</row>
    <row r="314" spans="1:14" ht="12.75">
      <c r="A314" s="86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1:14" ht="12.75">
      <c r="A315" s="86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1:14" ht="12.75">
      <c r="A316" s="86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ht="12.75">
      <c r="A317" s="86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ht="12.75">
      <c r="A318" s="86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1:14" ht="12.75">
      <c r="A319" s="86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1:14" ht="12.75">
      <c r="A320" s="86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1:14" ht="12.75">
      <c r="A321" s="86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1:14" ht="12.75">
      <c r="A322" s="86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1:14" ht="12.75">
      <c r="A323" s="86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1:14" ht="12.75">
      <c r="A324" s="86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1:14" ht="12.75">
      <c r="A325" s="86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1:14" ht="12.75">
      <c r="A326" s="86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1:14" ht="12.75">
      <c r="A327" s="86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1:14" ht="12.75">
      <c r="A328" s="86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1:14" ht="12.75">
      <c r="A329" s="86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1:14" ht="12.75">
      <c r="A330" s="86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1:14" ht="12.75">
      <c r="A331" s="86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1:14" ht="12.75">
      <c r="A332" s="86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1:14" ht="12.75">
      <c r="A333" s="86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1:14" ht="12.75">
      <c r="A334" s="86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1:14" ht="12.75">
      <c r="A335" s="86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1:14" ht="12.75">
      <c r="A336" s="86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1:14" ht="12.75">
      <c r="A337" s="86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1:14" ht="12.75">
      <c r="A338" s="86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1:14" ht="12.75">
      <c r="A339" s="86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1:14" ht="12.75">
      <c r="A340" s="86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1:14" ht="12.75">
      <c r="A341" s="86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1:14" ht="12.75">
      <c r="A342" s="86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1:14" ht="12.75">
      <c r="A343" s="86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1:14" ht="12.75">
      <c r="A344" s="86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1:14" ht="12.75">
      <c r="A345" s="86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1:14" ht="12.75">
      <c r="A346" s="86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1:14" ht="12.75">
      <c r="A347" s="86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1:14" ht="12.75">
      <c r="A348" s="86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1:14" ht="12.75">
      <c r="A349" s="86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1:14" ht="12.75">
      <c r="A350" s="86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1:14" ht="12.75">
      <c r="A351" s="86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1:14" ht="12.75">
      <c r="A352" s="86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1:14" ht="12.75">
      <c r="A353" s="86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1:14" ht="12.75">
      <c r="A354" s="86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1:14" ht="12.75">
      <c r="A355" s="86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1:14" ht="12.75">
      <c r="A356" s="86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1:14" ht="12.75">
      <c r="A357" s="86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1:14" ht="12.75">
      <c r="A358" s="86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1:14" ht="12.75">
      <c r="A359" s="86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1:14" ht="12.75">
      <c r="A360" s="86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1:14" ht="12.75">
      <c r="A361" s="86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1:14" ht="12.75">
      <c r="A362" s="86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1:14" ht="12.75">
      <c r="A363" s="86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1:14" ht="12.75">
      <c r="A364" s="86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1:14" ht="12.75">
      <c r="A365" s="86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1:14" ht="12.75">
      <c r="A366" s="86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1:14" ht="12.75">
      <c r="A367" s="86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1:14" ht="12.75">
      <c r="A368" s="86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1:14" ht="12.75">
      <c r="A369" s="86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1:14" ht="12.75">
      <c r="A370" s="86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1:14" ht="12.75">
      <c r="A371" s="86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1:14" ht="12.75">
      <c r="A372" s="86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1:14" ht="12.75">
      <c r="A373" s="86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1:14" ht="12.75">
      <c r="A374" s="86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1:14" ht="12.75">
      <c r="A375" s="86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1:14" ht="12.75">
      <c r="A376" s="86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1:14" ht="12.75">
      <c r="A377" s="86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1:14" ht="12.75">
      <c r="A378" s="86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1:14" ht="12.75">
      <c r="A379" s="86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1:14" ht="12.75">
      <c r="A380" s="86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1:14" ht="12.75">
      <c r="A381" s="86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1:14" ht="12.75">
      <c r="A382" s="86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1:14" ht="12.75">
      <c r="A383" s="86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1:14" ht="12.75">
      <c r="A384" s="86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1:14" ht="12.75">
      <c r="A385" s="86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1:14" ht="12.75">
      <c r="A386" s="86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1:14" ht="12.75">
      <c r="A387" s="86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1:14" ht="12.75">
      <c r="A388" s="86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1:14" ht="12.75">
      <c r="A389" s="86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1:14" ht="12.75">
      <c r="A390" s="86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1:14" ht="12.75">
      <c r="A391" s="86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1:14" ht="12.75">
      <c r="A392" s="86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1:14" ht="12.75">
      <c r="A393" s="86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1:14" ht="12.75">
      <c r="A394" s="86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1:14" ht="12.75">
      <c r="A395" s="86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1:14" ht="12.75">
      <c r="A396" s="86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1:14" ht="12.75">
      <c r="A397" s="86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1:14" ht="12.75">
      <c r="A398" s="86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1:14" ht="12.75">
      <c r="A399" s="86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1:14" ht="12.75">
      <c r="A400" s="86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1:14" ht="12.75">
      <c r="A401" s="86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1:14" ht="12.75">
      <c r="A402" s="86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1:14" ht="12.75">
      <c r="A403" s="86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1:14" ht="12.75">
      <c r="A404" s="86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1:14" ht="12.75">
      <c r="A405" s="86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1:14" ht="12.75">
      <c r="A406" s="86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1:14" ht="12.75">
      <c r="A407" s="86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1:14" ht="12.75">
      <c r="A408" s="86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1:14" ht="12.75">
      <c r="A409" s="86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1:14" ht="12.75">
      <c r="A410" s="86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1:14" ht="12.75">
      <c r="A411" s="86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1:14" ht="12.75">
      <c r="A412" s="86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1:14" ht="12.75">
      <c r="A413" s="86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1:14" ht="12.75">
      <c r="A414" s="86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1:14" ht="12.75">
      <c r="A415" s="86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1:14" ht="12.75">
      <c r="A416" s="86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1:14" ht="12.75">
      <c r="A417" s="86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1:14" ht="12.75">
      <c r="A418" s="86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1:14" ht="12.75">
      <c r="A419" s="86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1:14" ht="12.75">
      <c r="A420" s="86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1:14" ht="12.75">
      <c r="A421" s="86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1:14" ht="12.75">
      <c r="A422" s="86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</row>
    <row r="423" spans="1:14" ht="12.75">
      <c r="A423" s="86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</row>
    <row r="424" spans="1:14" ht="12.75">
      <c r="A424" s="86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</row>
    <row r="425" spans="1:14" ht="12.75">
      <c r="A425" s="86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</row>
    <row r="426" spans="1:14" ht="12.75">
      <c r="A426" s="86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</row>
    <row r="427" spans="1:14" ht="12.75">
      <c r="A427" s="86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</row>
    <row r="428" spans="1:14" ht="12.75">
      <c r="A428" s="86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</row>
    <row r="429" spans="1:14" ht="12.75">
      <c r="A429" s="86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</row>
    <row r="430" spans="1:14" ht="12.75">
      <c r="A430" s="86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</row>
    <row r="431" spans="1:14" ht="12.75">
      <c r="A431" s="86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</row>
    <row r="432" spans="1:14" ht="12.75">
      <c r="A432" s="86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</row>
    <row r="433" spans="1:14" ht="12.75">
      <c r="A433" s="86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</row>
    <row r="434" spans="1:14" ht="12.75">
      <c r="A434" s="86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</row>
    <row r="435" spans="1:14" ht="12.75">
      <c r="A435" s="86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</row>
    <row r="436" spans="1:14" ht="12.75">
      <c r="A436" s="86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</row>
    <row r="437" spans="1:14" ht="12.75">
      <c r="A437" s="86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</row>
    <row r="438" spans="1:14" ht="12.75">
      <c r="A438" s="86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</row>
    <row r="439" spans="1:14" ht="12.75">
      <c r="A439" s="86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</row>
    <row r="440" spans="1:14" ht="12.75">
      <c r="A440" s="86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</row>
    <row r="441" spans="1:14" ht="12.75">
      <c r="A441" s="86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</row>
    <row r="442" spans="1:14" ht="12.75">
      <c r="A442" s="86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</row>
    <row r="443" spans="1:14" ht="12.75">
      <c r="A443" s="86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</row>
    <row r="444" spans="1:14" ht="12.75">
      <c r="A444" s="86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</row>
    <row r="445" spans="1:14" ht="12.75">
      <c r="A445" s="86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</row>
    <row r="446" spans="1:14" ht="12.75">
      <c r="A446" s="86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</row>
    <row r="447" spans="1:14" ht="12.75">
      <c r="A447" s="86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</row>
    <row r="448" spans="1:14" ht="12.75">
      <c r="A448" s="86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</row>
    <row r="449" spans="1:14" ht="12.75">
      <c r="A449" s="86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</row>
    <row r="450" spans="1:14" ht="12.75">
      <c r="A450" s="86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</row>
    <row r="451" spans="1:14" ht="12.75">
      <c r="A451" s="86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</row>
    <row r="452" spans="1:14" ht="12.75">
      <c r="A452" s="86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</row>
    <row r="453" spans="1:14" ht="12.75">
      <c r="A453" s="86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</row>
    <row r="454" spans="1:14" ht="12.75">
      <c r="A454" s="86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</row>
    <row r="455" spans="1:14" ht="12.75">
      <c r="A455" s="86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</row>
    <row r="456" spans="1:14" ht="12.75">
      <c r="A456" s="86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</row>
    <row r="457" spans="1:14" ht="12.75">
      <c r="A457" s="86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1:14" ht="12.75">
      <c r="A458" s="86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1:14" ht="12.75">
      <c r="A459" s="86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</row>
    <row r="460" spans="1:13" ht="12.75">
      <c r="A460" s="86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</sheetData>
  <sheetProtection/>
  <mergeCells count="19">
    <mergeCell ref="A58:B58"/>
    <mergeCell ref="A96:B96"/>
    <mergeCell ref="A146:B146"/>
    <mergeCell ref="A69:B69"/>
    <mergeCell ref="A70:B70"/>
    <mergeCell ref="A157:B157"/>
    <mergeCell ref="A115:B115"/>
    <mergeCell ref="A127:B127"/>
    <mergeCell ref="A130:B130"/>
    <mergeCell ref="A1:N1"/>
    <mergeCell ref="A158:B158"/>
    <mergeCell ref="A132:B132"/>
    <mergeCell ref="A105:B105"/>
    <mergeCell ref="A166:B166"/>
    <mergeCell ref="A6:B6"/>
    <mergeCell ref="A25:B25"/>
    <mergeCell ref="A76:B76"/>
    <mergeCell ref="A95:B95"/>
    <mergeCell ref="A26:B26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2018-01-10T10:39:14Z</cp:lastPrinted>
  <dcterms:created xsi:type="dcterms:W3CDTF">2013-09-11T11:00:21Z</dcterms:created>
  <dcterms:modified xsi:type="dcterms:W3CDTF">2018-01-16T09:35:26Z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